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075" yWindow="-300" windowWidth="19440" windowHeight="8895" tabRatio="927" firstSheet="6" activeTab="6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4" r:id="rId7"/>
    <sheet name="Stress Test" sheetId="56" r:id="rId8"/>
    <sheet name="CRAR" sheetId="57" r:id="rId9"/>
    <sheet name="Signatory Information" sheetId="47" r:id="rId10"/>
    <sheet name="+Lineitems" sheetId="39" state="veryHidden" r:id="rId1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_1_31072013" localSheetId="7">'Stress Test'!$E$10</definedName>
    <definedName name="fn_E11_2_31072013" localSheetId="7">'Stress Test'!$E$11</definedName>
    <definedName name="fn_E12_3_31072013" localSheetId="7">'Stress Test'!$E$12</definedName>
    <definedName name="fn_E13_4_31072013" localSheetId="7">'Stress Test'!$E$13</definedName>
    <definedName name="fn_E24_9_31072013" localSheetId="7">'Stress Test'!$E$24</definedName>
    <definedName name="fn_E25_10_31072013" localSheetId="7">'Stress Test'!$E$25</definedName>
    <definedName name="fn_E26_11_31072013" localSheetId="7">'Stress Test'!$E$26</definedName>
    <definedName name="fn_E27_12_31072013" localSheetId="7">'Stress Test'!$E$27</definedName>
    <definedName name="fn_E28_13_31072013" localSheetId="7">'Stress Test'!$E$28</definedName>
    <definedName name="fn_E29_14_31072013" localSheetId="7">'Stress Test'!$E$29</definedName>
    <definedName name="fn_E30_15_31072013" localSheetId="7">'Stress Test'!$E$30</definedName>
    <definedName name="fn_E31_16_31072013" localSheetId="7">'Stress Test'!$E$31</definedName>
    <definedName name="fn_E32_17_31072013" localSheetId="7">'Stress Test'!$E$32</definedName>
    <definedName name="fn_E33_18_31072013" localSheetId="7">'Stress Test'!$E$33</definedName>
    <definedName name="fn_E9_0_31072013" localSheetId="7">'Stress Test'!$E$9</definedName>
    <definedName name="fn_F10_6_31072013" localSheetId="7">'Stress Test'!$F$10</definedName>
    <definedName name="fn_F11_7_31072013" localSheetId="7">'Stress Test'!$F$11</definedName>
    <definedName name="fn_F12_8_31072013" localSheetId="7">'Stress Test'!$F$12</definedName>
    <definedName name="fn_F14_29_31072013" localSheetId="7">'Stress Test'!$F$14</definedName>
    <definedName name="fn_F24_19_31072013" localSheetId="7">'Stress Test'!$F$24</definedName>
    <definedName name="fn_F25_20_31072013" localSheetId="7">'Stress Test'!$F$25</definedName>
    <definedName name="fn_F26_21_31072013" localSheetId="7">'Stress Test'!$F$26</definedName>
    <definedName name="fn_F27_22_31072013" localSheetId="7">'Stress Test'!$F$27</definedName>
    <definedName name="fn_F28_23_31072013" localSheetId="7">'Stress Test'!$F$28</definedName>
    <definedName name="fn_F29_24_31072013" localSheetId="7">'Stress Test'!$F$29</definedName>
    <definedName name="fn_F30_25_31072013" localSheetId="7">'Stress Test'!$F$30</definedName>
    <definedName name="fn_F31_26_31072013" localSheetId="7">'Stress Test'!$F$31</definedName>
    <definedName name="fn_F32_27_31072013" localSheetId="7">'Stress Test'!$F$32</definedName>
    <definedName name="fn_F34_28_31072013" localSheetId="7">'Stress Test'!$F$34</definedName>
    <definedName name="fn_F9_5_31072013" localSheetId="7">'Stress Test'!$F$9</definedName>
    <definedName name="ScaleList">StartUp!$L$1:$L$5</definedName>
    <definedName name="UnitList">StartUp!$K$1:$K$171</definedName>
  </definedNames>
  <calcPr calcId="145621"/>
</workbook>
</file>

<file path=xl/calcChain.xml><?xml version="1.0" encoding="utf-8"?>
<calcChain xmlns="http://schemas.openxmlformats.org/spreadsheetml/2006/main">
  <c r="E27" i="57" l="1"/>
  <c r="E28" i="57" s="1"/>
  <c r="E20" i="57"/>
  <c r="E12" i="57"/>
  <c r="E21" i="57" s="1"/>
  <c r="E24" i="57" s="1"/>
  <c r="E72" i="56" a="1"/>
  <c r="E72" i="56" s="1"/>
  <c r="F51" i="56" s="1"/>
  <c r="E33" i="56"/>
  <c r="F34" i="56" s="1"/>
  <c r="E13" i="56"/>
  <c r="F14" i="56" s="1"/>
  <c r="G2" i="56"/>
  <c r="E17" i="54"/>
  <c r="E16" i="54"/>
  <c r="E13" i="54"/>
  <c r="E12" i="54"/>
  <c r="E11" i="54"/>
  <c r="E10" i="54"/>
  <c r="E9" i="54"/>
  <c r="E8" i="54"/>
  <c r="D8" i="53"/>
  <c r="D12" i="2"/>
  <c r="D9" i="2"/>
  <c r="D8" i="2"/>
  <c r="F43" i="56" l="1"/>
  <c r="F44" i="56" s="1"/>
  <c r="F45" i="56" s="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 xml:space="preserve">[Primary: MTM value of G-Secs and T-Bills]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G-Secs and T-Bills]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 xml:space="preserve">[Primary: MTM value of corporate/PSU/FI Bonds]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corporate/PSU/FI Bonds]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[Primary: MTM value of receiving leg in respect of FRA/IRS]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receiving leg in respect of FRA/IRS]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[Primary: MTM value of other tradable interest rate instruments]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other tradable interest rate instruments]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[Primary: Total MTM value of assets]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Mod. Duration of the assets]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[Primary: MTM value of net borrowing call, notice &amp; term money ]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net borrowing Call, notice &amp; term money ]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[Primary: MTM value of net borrowing in Repo (including LAF of RBI)]
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net borrowing in Repo (including LAF of RBI)]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 xml:space="preserve">[Primary: MTM value of net borrowing through CBLO]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net borrowing through CBLO]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 xml:space="preserve">[Primary: MTM value of borrowing through ICDs]
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borrowing through ICDs]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 xml:space="preserve">[Primary: MTM value of borrowing through CPs]
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borrowing through CPs]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 xml:space="preserve">[Primary: MTM value of borrowing through bond issuances]
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borrowing through Bond issuances]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 xml:space="preserve">[Primary: MTM value of credit lines from banks/FIs]
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credit lines from banks/FIs]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[Primary: MTM value of paying leg in respect of FRA/IRS]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paying leg in respect of FRA/IRS]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[Primary: MTM value of other tradable interest rate liabilites]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modified duration of other tradable interest rate liabilites]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[Primary: Total MTM value of liabilities]
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Weighted Average Mod. Duration of Liabilites]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<sst xmlns="http://schemas.openxmlformats.org/spreadsheetml/2006/main" count="744" uniqueCount="602">
  <si>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</si>
  <si>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</si>
  <si>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</si>
  <si>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</si>
  <si>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</si>
  <si>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</si>
  <si>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</si>
  <si>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</si>
  <si>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</si>
  <si>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</si>
  <si>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</si>
  <si>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</si>
  <si>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</si>
  <si>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</si>
  <si>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</si>
  <si>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</si>
  <si>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</si>
  <si>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</si>
  <si>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</si>
  <si>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</si>
  <si>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</si>
  <si>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</si>
  <si>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</si>
  <si>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</si>
  <si>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</si>
  <si>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</si>
  <si>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</si>
  <si>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</si>
  <si>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</si>
  <si>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</si>
  <si>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</si>
  <si>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</si>
  <si>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</si>
  <si>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</si>
  <si>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</si>
  <si>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Monthly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</si>
  <si>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</si>
  <si>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</si>
  <si>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</si>
  <si>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</si>
  <si>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</si>
  <si>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</si>
  <si>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</si>
  <si>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</si>
  <si>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</si>
  <si>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</si>
  <si>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</si>
  <si>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</si>
  <si>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</si>
  <si>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</si>
  <si>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</si>
  <si>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</si>
  <si>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</si>
  <si>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</si>
  <si>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</si>
  <si>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</si>
  <si>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</si>
  <si>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</si>
  <si>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</si>
  <si>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</si>
  <si>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</si>
  <si>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</si>
  <si>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</si>
  <si>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</si>
  <si>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</si>
  <si>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</si>
  <si>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Crores</t>
  </si>
  <si>
    <t>38a64d45-4e67-483f-855e-cb423d817e8a:~:NotMandatory:~:True:~:False:~::~::~:False:~::~::~:False:~::~::~:</t>
  </si>
  <si>
    <t>6e51ed88-5363-482c-b243-1d646cc4bf85:~:NotMandatory:~:True:~:False:~::~::~:False:~::~::~:False:~::~::~: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</si>
  <si>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</si>
  <si>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</si>
  <si>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</si>
  <si>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</si>
  <si>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</si>
  <si>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</si>
  <si>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</si>
  <si>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</si>
  <si>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</si>
  <si>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</si>
  <si>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</si>
  <si>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</si>
  <si>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</si>
  <si>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</si>
  <si>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</si>
  <si>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</si>
  <si>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</si>
  <si>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</si>
  <si>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</si>
  <si>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</si>
  <si>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</si>
  <si>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</si>
  <si>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</si>
  <si>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</si>
  <si>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</si>
  <si>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</si>
  <si>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</si>
  <si>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</si>
  <si>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Pakistan, Rupees</t>
  </si>
  <si>
    <t>XPD</t>
  </si>
  <si>
    <t>Palladium Ounces</t>
  </si>
  <si>
    <t>PAB</t>
  </si>
  <si>
    <t>Panama, Balboa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</si>
  <si>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</si>
  <si>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</si>
  <si>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</si>
  <si>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</si>
  <si>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</si>
  <si>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</si>
  <si>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</si>
  <si>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</si>
  <si>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</si>
  <si>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</si>
  <si>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</si>
  <si>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</si>
  <si>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</si>
  <si>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</si>
  <si>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</si>
  <si>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</si>
  <si>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</si>
  <si>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</si>
  <si>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</si>
  <si>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</si>
  <si>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</si>
  <si>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</si>
  <si>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</si>
  <si>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</si>
  <si>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</si>
  <si>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</si>
  <si>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</si>
  <si>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</si>
  <si>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</si>
  <si>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</si>
  <si>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</si>
  <si>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</si>
  <si>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</si>
  <si>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</si>
  <si>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</si>
  <si>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</si>
  <si>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</si>
  <si>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</si>
  <si>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</si>
  <si>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</si>
  <si>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</si>
  <si>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</si>
  <si>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</si>
  <si>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</si>
  <si>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</si>
  <si>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</si>
  <si>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</si>
  <si>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</si>
  <si>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</si>
  <si>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</si>
  <si>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</si>
  <si>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</si>
  <si>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</si>
  <si>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</si>
  <si>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</si>
  <si>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</si>
  <si>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</si>
  <si>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</si>
  <si>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</si>
  <si>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</si>
  <si>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</si>
  <si>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</si>
  <si>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</si>
  <si>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</si>
  <si>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</si>
  <si>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</si>
  <si>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</si>
  <si>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</si>
  <si>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</si>
  <si>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</si>
  <si>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</si>
  <si>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</si>
  <si>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</si>
  <si>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</si>
  <si>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</si>
  <si>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</si>
  <si>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</si>
  <si>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</si>
  <si>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</si>
  <si>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</si>
  <si>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</si>
  <si>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</si>
  <si>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</si>
  <si>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</si>
  <si>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</si>
  <si>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</si>
  <si>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</si>
  <si>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</si>
  <si>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</si>
  <si>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</si>
  <si>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#TABLE#</t>
  </si>
  <si>
    <t>#LAYOUTSCSR#</t>
  </si>
  <si>
    <t>#LAYOUTECSR#</t>
  </si>
  <si>
    <t>#LAYOUTSCER#</t>
  </si>
  <si>
    <t>#LAYOUTECER#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</si>
  <si>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</si>
  <si>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</si>
  <si>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</si>
  <si>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</si>
  <si>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</si>
  <si>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</si>
  <si>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</si>
  <si>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</si>
  <si>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</si>
  <si>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</si>
  <si>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</si>
  <si>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</si>
  <si>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</si>
  <si>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</si>
  <si>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</si>
  <si>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</si>
  <si>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</si>
  <si>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</si>
  <si>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</si>
  <si>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</si>
  <si>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b00809e3-3455-4f59-9d2b-a22979373eb2:~:NotMandatory:~:True:~:</t>
  </si>
  <si>
    <t>d81c0746-b991-4e95-a701-b8ed95ac0596:~:StartUpData:~:NotMandatory:~:True:~::~: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</si>
  <si>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</si>
  <si>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</si>
  <si>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</si>
  <si>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</si>
  <si>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</si>
  <si>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</si>
  <si>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</si>
  <si>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</si>
  <si>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</si>
  <si>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</si>
  <si>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</si>
  <si>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</si>
  <si>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</si>
  <si>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</si>
  <si>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</si>
  <si>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</si>
  <si>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</si>
  <si>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</si>
  <si>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</si>
  <si>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</si>
  <si>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</si>
  <si>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</si>
  <si>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</si>
  <si>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</si>
  <si>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</si>
  <si>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</si>
  <si>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</si>
  <si>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</si>
  <si>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</si>
  <si>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</si>
  <si>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</si>
  <si>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</si>
  <si>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</si>
  <si>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</si>
  <si>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</si>
  <si>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</si>
  <si>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</si>
  <si>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</si>
  <si>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</si>
  <si>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</si>
  <si>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</si>
  <si>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</si>
  <si>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</si>
  <si>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</si>
  <si>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</si>
  <si>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</si>
  <si>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</si>
  <si>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</si>
  <si>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</si>
  <si>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</si>
  <si>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</si>
  <si>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</si>
  <si>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</si>
  <si>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</si>
  <si>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</si>
  <si>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</si>
  <si>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</si>
  <si>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</si>
  <si>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</si>
  <si>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</si>
  <si>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</si>
  <si>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</si>
  <si>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</si>
  <si>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</si>
  <si>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</si>
  <si>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</si>
  <si>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</si>
  <si>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</si>
  <si>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</si>
  <si>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</si>
  <si>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</si>
  <si>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</si>
  <si>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</si>
  <si>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</si>
  <si>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</si>
  <si>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</si>
  <si>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</si>
  <si>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</si>
  <si>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</si>
  <si>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</si>
  <si>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</si>
  <si>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</si>
  <si>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</si>
  <si>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</si>
  <si>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</si>
  <si>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</si>
  <si>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</si>
  <si>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</si>
  <si>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</si>
  <si>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</si>
  <si>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</si>
  <si>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</si>
  <si>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</si>
  <si>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</si>
  <si>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</si>
  <si>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</si>
  <si>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</si>
  <si>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</si>
  <si>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</si>
  <si>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</si>
  <si>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</si>
  <si>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</si>
  <si>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</si>
  <si>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</si>
  <si>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</si>
  <si>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</si>
  <si>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</si>
  <si>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</si>
  <si>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</si>
  <si>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</si>
  <si>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</si>
  <si>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</si>
  <si>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</si>
  <si>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</si>
  <si>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</si>
  <si>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</si>
  <si>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</si>
  <si>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</si>
  <si>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</si>
  <si>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</si>
  <si>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</si>
  <si>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</si>
  <si>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</si>
  <si>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</si>
  <si>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</si>
  <si>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</si>
  <si>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</si>
  <si>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</si>
  <si>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</si>
  <si>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</si>
  <si>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</si>
  <si>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</si>
  <si>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</si>
  <si>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</si>
  <si>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</si>
  <si>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</si>
  <si>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</si>
  <si>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</si>
  <si>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</si>
  <si>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</si>
  <si>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</si>
  <si>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</si>
  <si>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</si>
  <si>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</si>
  <si>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</si>
  <si>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</si>
  <si>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</si>
  <si>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</si>
  <si>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</si>
  <si>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</si>
  <si>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</si>
  <si>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</si>
  <si>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</si>
  <si>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</si>
  <si>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</si>
  <si>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</si>
  <si>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</si>
  <si>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23e19b34-3026-4a79-a778-04ee0f4bf6d9:~:GeneralInfo:~:NotMandatory:~:True:~::~:</t>
  </si>
  <si>
    <t>#CustPlc#</t>
  </si>
  <si>
    <t>in-rbi-rep.xsd#in-rbi-rep_NameOfPrimaryDealer</t>
  </si>
  <si>
    <t>d98e6122-42a7-4301-87e4-8d4a45ee6a92:~:Signatory:~:NotMandatory:~:True:~::~:</t>
  </si>
  <si>
    <t>Name of signing authority</t>
  </si>
  <si>
    <t>Designation of concerned person</t>
  </si>
  <si>
    <t>Place of signature</t>
  </si>
  <si>
    <t>Date of document authorisation</t>
  </si>
  <si>
    <t>in-rbi-rep.xsd#in-rbi-rep_NameOfSignatory</t>
  </si>
  <si>
    <t>in-rbi-rep.xsd#in-rbi-rep_DesignationOfSignatory</t>
  </si>
  <si>
    <t>in-rbi-rep.xsd#in-rbi-rep_PlaceOfSignature</t>
  </si>
  <si>
    <t>in-rbi-rep.xsd#in-rbi-rep_DateOfDocumentAuthorisation</t>
  </si>
  <si>
    <t>in-rbi-rep.xsd#in-rbi-rep_DateOfStressTest@http://www.xbrl.org/2003/role/terseLabel</t>
  </si>
  <si>
    <t>Total MTM value of assets (Va)</t>
  </si>
  <si>
    <t xml:space="preserve">Weighted Average Mod. Duration of the assets (Da) </t>
  </si>
  <si>
    <t>1.   G-Secs and T-Bills</t>
  </si>
  <si>
    <t>2.   Corporate/PSU/FI Bonds</t>
  </si>
  <si>
    <t>3.   Receiving leg in respect of FRA/IRS</t>
  </si>
  <si>
    <t>4.   Other tradable interest rate instruments</t>
  </si>
  <si>
    <t>MTM Value (Rs. Crore)</t>
  </si>
  <si>
    <t>Weighted Average Mod. Duration (years)</t>
  </si>
  <si>
    <t>ASSETS (All tradable interest rate related assets)</t>
  </si>
  <si>
    <t>fn_E9_0_31072013</t>
  </si>
  <si>
    <t>Stress Test</t>
  </si>
  <si>
    <t>in-rbi-rep.xsd#in-rbi-rep_MTMValueOfGovernmentSecuritiesAndTreasuryBills</t>
  </si>
  <si>
    <t>http://www.xbrl.org/2003/role/label</t>
  </si>
  <si>
    <t>MTM value of G-Secs and T-Bills</t>
  </si>
  <si>
    <t>fn_E10_1_31072013</t>
  </si>
  <si>
    <t>fn_E11_2_31072013</t>
  </si>
  <si>
    <t>in-rbi-rep.xsd#in-rbi-rep_MTMValueOfReceivingLegInRespectOfForwardRateAgreementInterestRateSwaps</t>
  </si>
  <si>
    <t>MTM value of receiving leg in respect of FRA/IRS</t>
  </si>
  <si>
    <t>fn_E12_3_31072013</t>
  </si>
  <si>
    <t>in-rbi-rep.xsd#in-rbi-rep_MTMValueOfOtherTradableInterestRateInstruments</t>
  </si>
  <si>
    <t>MTM value of other tradable interest rate instruments</t>
  </si>
  <si>
    <t>fn_E13_4_31072013</t>
  </si>
  <si>
    <t>in-rbi-rep.xsd#in-rbi-rep_TotalMTMValueOfAssets</t>
  </si>
  <si>
    <t>http://www.xbrl.org/2003/role/terseLabel</t>
  </si>
  <si>
    <t>Total MTM value of assets</t>
  </si>
  <si>
    <t>fn_F9_5_31072013</t>
  </si>
  <si>
    <t>in-rbi-rep.xsd#in-rbi-rep_WeightedAverageModifiedDurationOfGovernmentSecuritiesAndTreasuryBills</t>
  </si>
  <si>
    <t>Weighted average modified duration of G-Secs and T-Bills</t>
  </si>
  <si>
    <t>fn_F10_6_31072013</t>
  </si>
  <si>
    <t>in-rbi-rep.xsd#in-rbi-rep_WeightedAverageModifiedDurationOfCorporatePSUFIBonds</t>
  </si>
  <si>
    <t>Weighted average modified duration of corporate/PSU/FI Bonds</t>
  </si>
  <si>
    <t>fn_F11_7_31072013</t>
  </si>
  <si>
    <t>in-rbi-rep.xsd#in-rbi-rep_WeightedAverageModifiedDurationOfReceivingLegInRespectOfForwardRateAgreementInterestRateSwaps</t>
  </si>
  <si>
    <t>Weighted average modified duration of receiving leg in respect of FRA/IRS</t>
  </si>
  <si>
    <t>fn_F12_8_31072013</t>
  </si>
  <si>
    <t>in-rbi-rep.xsd#in-rbi-rep_WeightedAverageModifiedDurationOfOtherTradableInterestRateInstruments</t>
  </si>
  <si>
    <t>Weighted average modified duration of other tradable interest rate instruments</t>
  </si>
  <si>
    <t>5ff84e14-7943-42a1-8d0e-6b3dcf6ce5b2:~:NotMandatory:~:True:~:False:~::~::~:False:~::~::~:False:~::~::~:</t>
  </si>
  <si>
    <t>577fc8be-2c73-49d0-b73b-680373e82bb4:~:Assets:~:NotMandatory:~:True:~::~:</t>
  </si>
  <si>
    <t>845f3474-c532-4c9a-9459-989e7daf7032:~:Liabilities:~:NotMandatory:~:True:~::~:</t>
  </si>
  <si>
    <t>LIABILITES (excluding NOF)</t>
  </si>
  <si>
    <t>Total MTM value of liabilities (Vl)</t>
  </si>
  <si>
    <t xml:space="preserve">Weighted Average Mod. Duration of Liabilites (Dl) </t>
  </si>
  <si>
    <t xml:space="preserve">1.   Net borrowing Call, notice &amp; term money </t>
  </si>
  <si>
    <t>2.   Net borrowing in Repo (including LAF of RBI)</t>
  </si>
  <si>
    <t>3.   Net Borrowing through CBLO</t>
  </si>
  <si>
    <t>4.   Borrowing through ICDs</t>
  </si>
  <si>
    <t>5.   Borrowing through CPs</t>
  </si>
  <si>
    <t xml:space="preserve">6.   Borrowing through Bond issuances </t>
  </si>
  <si>
    <t>7.   Credit lines from banks/FIs</t>
  </si>
  <si>
    <t>8.   Paying leg in respect of FRA/IRS</t>
  </si>
  <si>
    <t>9.   Other tradable interest rate liabilities</t>
  </si>
  <si>
    <t>fn_E24_9_31072013</t>
  </si>
  <si>
    <t>in-rbi-rep.xsd#in-rbi-rep_MTMValueOfNetBorrowingCallNoticeAndTermMoney</t>
  </si>
  <si>
    <t xml:space="preserve">MTM value of net borrowing call, notice &amp; term money </t>
  </si>
  <si>
    <t>fn_E25_10_31072013</t>
  </si>
  <si>
    <t>in-rbi-rep.xsd#in-rbi-rep_MTMValueOfNetBorrowingInRepoIncludingLiquidityAdjustmentFacilityOfRBI</t>
  </si>
  <si>
    <t>MTM value of net borrowing in Repo (including LAF of RBI)</t>
  </si>
  <si>
    <t>fn_E26_11_31072013</t>
  </si>
  <si>
    <t>in-rbi-rep.xsd#in-rbi-rep_MTMValueOfNetBorrowingThroughCollateralizedBorrowingAndLendingObligation</t>
  </si>
  <si>
    <t>MTM value of net borrowing through CBLO</t>
  </si>
  <si>
    <t>fn_E27_12_31072013</t>
  </si>
  <si>
    <t>in-rbi-rep.xsd#in-rbi-rep_MTMValueOfBorrowingThroughInterCorporateDeposits</t>
  </si>
  <si>
    <t>MTM value of borrowing through ICDs</t>
  </si>
  <si>
    <t>fn_E28_13_31072013</t>
  </si>
  <si>
    <t>in-rbi-rep.xsd#in-rbi-rep_MTMValueOfBorrowingThroughCPs</t>
  </si>
  <si>
    <t>MTM value of borrowing through CPs</t>
  </si>
  <si>
    <t>fn_E29_14_31072013</t>
  </si>
  <si>
    <t>in-rbi-rep.xsd#in-rbi-rep_MTMValueOfBorrowingThroughBondIssuances</t>
  </si>
  <si>
    <t>MTM value of borrowing through bond issuances</t>
  </si>
  <si>
    <t>fn_E30_15_31072013</t>
  </si>
  <si>
    <t>in-rbi-rep.xsd#in-rbi-rep_MTMValueOfCreditLinesFromBanksFIs</t>
  </si>
  <si>
    <t>MTM value of credit lines from banks/FIs</t>
  </si>
  <si>
    <t>fn_E31_16_31072013</t>
  </si>
  <si>
    <t>in-rbi-rep.xsd#in-rbi-rep_MTMValueOfPayingLegInRespectOfForwardRateAgreementInterestRateSwaps</t>
  </si>
  <si>
    <t>MTM value of paying leg in respect of FRA/IRS</t>
  </si>
  <si>
    <t>fn_E32_17_31072013</t>
  </si>
  <si>
    <t>in-rbi-rep.xsd#in-rbi-rep_MTMValueOfOtherTradableInterestRateLiabilites</t>
  </si>
  <si>
    <t>MTM value of other tradable interest rate liabilites</t>
  </si>
  <si>
    <t>fn_E33_18_31072013</t>
  </si>
  <si>
    <t>in-rbi-rep.xsd#in-rbi-rep_TotalMTMValueOfLiabilities</t>
  </si>
  <si>
    <t>Total MTM value of liabilities</t>
  </si>
  <si>
    <t>fn_F24_19_31072013</t>
  </si>
  <si>
    <t>in-rbi-rep.xsd#in-rbi-rep_WeightedAverageModifiedDurationOfNetBorrowingCallNoticeAndTermMoney</t>
  </si>
  <si>
    <t xml:space="preserve">Weighted average modified duration of net borrowing Call, notice &amp; term money </t>
  </si>
  <si>
    <t>fn_F25_20_31072013</t>
  </si>
  <si>
    <t>in-rbi-rep.xsd#in-rbi-rep_WeightedAverageModifiedDurationOfNetBorrowingInRepoIncludingLiquidityAdjustmentFacilityOfRBI</t>
  </si>
  <si>
    <t>Weighted average modified duration of net borrowing in Repo (including LAF of RBI)</t>
  </si>
  <si>
    <t>fn_F26_21_31072013</t>
  </si>
  <si>
    <t>in-rbi-rep.xsd#in-rbi-rep_WeightedAverageModifiedDurationOfNetBorrowingThroughCollateralizedBorrowingAndLendingObligation</t>
  </si>
  <si>
    <t>Weighted average modified duration of net borrowing through CBLO</t>
  </si>
  <si>
    <t>fn_F27_22_31072013</t>
  </si>
  <si>
    <t>in-rbi-rep.xsd#in-rbi-rep_WeightedAverageModifiedDurationOfBorrowingThroughInterCorporateDeposits</t>
  </si>
  <si>
    <t>Weighted average modified duration of borrowing through ICDs</t>
  </si>
  <si>
    <t>fn_F28_23_31072013</t>
  </si>
  <si>
    <t>in-rbi-rep.xsd#in-rbi-rep_WeightedAverageModifiedDurationOfBorrowingThroughCPs</t>
  </si>
  <si>
    <t>Weighted average modified duration of borrowing through CPs</t>
  </si>
  <si>
    <t>fn_F29_24_31072013</t>
  </si>
  <si>
    <t>in-rbi-rep.xsd#in-rbi-rep_WeightedAverageModifiedDurationOfBorrowingThroughBondIssuances</t>
  </si>
  <si>
    <t>Weighted average modified duration of borrowing through Bond issuances</t>
  </si>
  <si>
    <t>fn_F30_25_31072013</t>
  </si>
  <si>
    <t>in-rbi-rep.xsd#in-rbi-rep_WeightedAverageModifiedDurationOfCreditLinesFromBanksFIs</t>
  </si>
  <si>
    <t>Weighted average modified duration of credit lines from banks/FIs</t>
  </si>
  <si>
    <t>fn_F31_26_31072013</t>
  </si>
  <si>
    <t>in-rbi-rep.xsd#in-rbi-rep_WeightedAverageModifiedDurationOfPayingLegInRespectOfForwardRateAgreementInterestRateSwaps</t>
  </si>
  <si>
    <t>Weighted average modified duration of paying leg in respect of FRA/IRS</t>
  </si>
  <si>
    <t>fn_F32_27_31072013</t>
  </si>
  <si>
    <t>in-rbi-rep.xsd#in-rbi-rep_WeightedAverageModifiedDurationOfOtherTradableInterestRateLiabilites</t>
  </si>
  <si>
    <t>Weighted average modified duration of other tradable interest rate liabilites</t>
  </si>
  <si>
    <t>fn_F34_28_31072013</t>
  </si>
  <si>
    <t>in-rbi-rep.xsd#in-rbi-rep_WeightedAverageModifiedDurationOfTheLiabilities</t>
  </si>
  <si>
    <t>Weighted Average Mod. Duration of Liabilites</t>
  </si>
  <si>
    <t>fn_F14_29_31072013</t>
  </si>
  <si>
    <t>in-rbi-rep.xsd#in-rbi-rep_WeightedAverageModifiedDurationOfTheAssets</t>
  </si>
  <si>
    <t>Weighted Average Mod. Duration of the assets</t>
  </si>
  <si>
    <t>3702898b-f1a9-4b67-99e6-94ea9e608ef1:~:OtherDetails:~:NotMandatory:~:True:~::~:</t>
  </si>
  <si>
    <t>Mod. Duration of NOF (Dn) = (Va*Da - Vl*Dl)/(Va-Vl)</t>
  </si>
  <si>
    <t>Percentage change in NOF = (-) Dn*Change in interest rates (1%)</t>
  </si>
  <si>
    <t>Change in NOF = (-) Dn* Change in Interest rates (1%)*NOF</t>
  </si>
  <si>
    <t>Other details:</t>
  </si>
  <si>
    <t>Net interest income in the current year so far</t>
  </si>
  <si>
    <t>Trading profits/loss in the current year so far excluding unrealised MTM</t>
  </si>
  <si>
    <t xml:space="preserve">Unrealised MTM (Net gain/loss on cash positions) </t>
  </si>
  <si>
    <t xml:space="preserve">Unrealised MTM (Net gain/loss on derivative positions) </t>
  </si>
  <si>
    <t>Other income, if any (Details to be specified) ***</t>
  </si>
  <si>
    <t>NOF deployed in fixed income and related instruments</t>
  </si>
  <si>
    <t>in-rbi-rep.xsd#in-rbi-rep_ModifiedDurationOfNetOwnedFunds</t>
  </si>
  <si>
    <t>in-rbi-rep.xsd#in-rbi-rep_PercentageChangeInNetOwnedFunds</t>
  </si>
  <si>
    <t>in-rbi-rep.xsd#in-rbi-rep_ChangeInNetOwnedFunds</t>
  </si>
  <si>
    <t>in-rbi-rep.xsd#in-rbi-rep_NetInterestIncomeInTheCurrentYear</t>
  </si>
  <si>
    <t>in-rbi-rep.xsd#in-rbi-rep_TradingProfitsLossInTheCurrentYearExcludingUnrealizedMTM</t>
  </si>
  <si>
    <t>in-rbi-rep.xsd#in-rbi-rep_UnrealisedMTMNetGainLossOnCashPositions</t>
  </si>
  <si>
    <t>in-rbi-rep.xsd#in-rbi-rep_UnrealisedMTMNetGainLossOnDerivativePositions</t>
  </si>
  <si>
    <t>in-rbi-rep.xsd#in-rbi-rep_OtherIncome</t>
  </si>
  <si>
    <t>in-rbi-rep.xsd#in-rbi-rep_NetOwnedFundsDeployedInFixedIncomeAndRelatedInstruments</t>
  </si>
  <si>
    <t>in-rbi-rep.xsd#in-rbi-rep_NetOwnedFunds</t>
  </si>
  <si>
    <t>e02aa146-522b-4eb1-8231-3e98150548ec:~:OtherIncomeDetails:~:NotMandatory:~:True:~::~:</t>
  </si>
  <si>
    <t>#TYPDIM#</t>
  </si>
  <si>
    <t>in-rbi-rep.xsd#in-rbi-rep_DetailsOfOtherIncomeAxis</t>
  </si>
  <si>
    <t>Details Of Other Income</t>
  </si>
  <si>
    <t>0ea2e677-e699-48f8-8363-567a9232ca4e:~:NotMandatory:~:True:~:False:~::~::~:False:~::~::~:False:~::~::~:</t>
  </si>
  <si>
    <t>869e831a-604a-461c-8b29-63effcc0a883:~:CRAR:~:NotMandatory:~:True:~::~:</t>
  </si>
  <si>
    <t>i. Tier I captial *</t>
  </si>
  <si>
    <t xml:space="preserve">ii. Tier II Capital </t>
  </si>
  <si>
    <t xml:space="preserve">iii. Tier III Capital </t>
  </si>
  <si>
    <t>iv. Total Capital (i+ii+iii)</t>
  </si>
  <si>
    <t>v. Details of Deductions</t>
  </si>
  <si>
    <t>a. Investment in subsidiaries</t>
  </si>
  <si>
    <t>b. Intangible assets</t>
  </si>
  <si>
    <t>c. Losses in current accounting period</t>
  </si>
  <si>
    <t>d. Deferred tax assets</t>
  </si>
  <si>
    <t>e. Losses brought forward from previous accounting periods</t>
  </si>
  <si>
    <t>f. Capital funds prescribed by other regulator</t>
  </si>
  <si>
    <t>vi. Total Deductions (a+b+c+d+e+f)</t>
  </si>
  <si>
    <t>vii. Net total capital funds (iv-vi)</t>
  </si>
  <si>
    <t xml:space="preserve">Less </t>
  </si>
  <si>
    <t>viii. Change in NOF due to one percent increase in yields</t>
  </si>
  <si>
    <t>ix. Net capital funds available after providing for change in NOF</t>
  </si>
  <si>
    <t>x. Risk-weighted assets for the credit risk of the firm</t>
  </si>
  <si>
    <t>xi. Risk-weighted assets for the market risk of the firm</t>
  </si>
  <si>
    <t>xii. Total risk-weighted assets</t>
  </si>
  <si>
    <t>xiiii. Capital adequacy ratio as on the date of stress test (ix/xii)*100</t>
  </si>
  <si>
    <t>* Includes current year profit accruals as well</t>
  </si>
  <si>
    <t>Amount in Rs. Crores</t>
  </si>
  <si>
    <t>in-rbi-rep.xsd#in-rbi-rep_TierICaptital</t>
  </si>
  <si>
    <t>in-rbi-rep.xsd#in-rbi-rep_TierIICapital</t>
  </si>
  <si>
    <t>in-rbi-rep.xsd#in-rbi-rep_TierIIICapital</t>
  </si>
  <si>
    <t>in-rbi-rep.xsd#in-rbi-rep_AggregateCapital</t>
  </si>
  <si>
    <t>in-rbi-rep.xsd#in-rbi-rep_InvestmentInSubsidiaries</t>
  </si>
  <si>
    <t>in-rbi-rep.xsd#in-rbi-rep_IntangibleAssets</t>
  </si>
  <si>
    <t>in-rbi-rep.xsd#in-rbi-rep_LossesInCurrentAccountingPeriod</t>
  </si>
  <si>
    <t>in-rbi-rep.xsd#in-rbi-rep_DeferredTaxAssets</t>
  </si>
  <si>
    <t>in-rbi-rep.xsd#in-rbi-rep_LossesBroughtForwardFromPreviousAccountingPeriods</t>
  </si>
  <si>
    <t>in-rbi-rep.xsd#in-rbi-rep_CapitalFundsPrescribedByOtherRegulator</t>
  </si>
  <si>
    <t>in-rbi-rep.xsd#in-rbi-rep_TotalDeductions</t>
  </si>
  <si>
    <t>in-rbi-rep.xsd#in-rbi-rep_NetCapitalFundsBeforeProvidingForChangeInNetOwnedFunds</t>
  </si>
  <si>
    <t>in-rbi-rep.xsd#in-rbi-rep_ChangeInNetOwnedFundsDueToOnePercentIncreaseInYields</t>
  </si>
  <si>
    <t>in-rbi-rep.xsd#in-rbi-rep_NetCapitalFundsAfterProvidingForChangeInNetOwnedFunds</t>
  </si>
  <si>
    <t>in-rbi-rep.xsd#in-rbi-rep_RiskWeightedAssetsForTheCreditRiskOfTheFirm</t>
  </si>
  <si>
    <t>in-rbi-rep.xsd#in-rbi-rep_RiskWeightedAssetsForTheMarketRiskOfTheFirm</t>
  </si>
  <si>
    <t>in-rbi-rep.xsd#in-rbi-rep_RiskWeightedAssets</t>
  </si>
  <si>
    <t>in-rbi-rep.xsd#in-rbi-rep_CapitalAdequacyRatioAsOnTheDateOfStressTest</t>
  </si>
  <si>
    <t>General Information</t>
  </si>
  <si>
    <t>Signatory Information</t>
  </si>
  <si>
    <t>Details of Stress Testing</t>
  </si>
  <si>
    <t>Capital funds of the firm as on the date of stress test</t>
  </si>
  <si>
    <t>in-rbi-rep.xsd#in-rbi-rep_MTMValueOfCorporatePSUFIBonds</t>
  </si>
  <si>
    <t>MTM value of corporate/PSU/FI Bonds</t>
  </si>
  <si>
    <t>1fae088e-a57f-456d-899a-c9dd70ef24a1:~:TotalOtherIncome:~:NotMandatory:~:True:~::~:</t>
  </si>
  <si>
    <t>Total</t>
  </si>
  <si>
    <t>in-rbi-rep.xsd#in-rbi-rep_PrimaryDealerCode</t>
  </si>
  <si>
    <t>Enter in Details of Other Income</t>
  </si>
  <si>
    <t>***Details of Other Income - Interest on Deposits, deposit with CCIL and underwriting commision</t>
  </si>
  <si>
    <t>(Rs. Crore)</t>
  </si>
  <si>
    <t>Total NOF</t>
  </si>
  <si>
    <t>in-rbi-rep.xsd#in-rbi-rep_ReturnName</t>
  </si>
  <si>
    <t>Return Name</t>
  </si>
  <si>
    <t>in-rbi-rep.xsd#in-rbi-rep_ReturnCode</t>
  </si>
  <si>
    <t>Return Code</t>
  </si>
  <si>
    <t>in-rbi-rep.xsd#in-rbi-rep_ReportStatus</t>
  </si>
  <si>
    <t>in-rbi-rep.xsd#in-rbi-rep_DateOfAudit</t>
  </si>
  <si>
    <t>Date Of Audit</t>
  </si>
  <si>
    <t>in-rbi-rep.xsd#in-rbi-rep_ReportingFrequency</t>
  </si>
  <si>
    <t>Reporting Frequency</t>
  </si>
  <si>
    <t>in-rbi-rep.xsd#in-rbi-rep_ReturnVersion</t>
  </si>
  <si>
    <t>Return Version</t>
  </si>
  <si>
    <t>V1.2</t>
  </si>
  <si>
    <t>in-rbi-rep.xsd#in-rbi-rep_ReportingPeriodStartDate</t>
  </si>
  <si>
    <t>Reporting Period Start Date</t>
  </si>
  <si>
    <t>Primary Dealer Code</t>
  </si>
  <si>
    <t>Name of Primary Dealer</t>
  </si>
  <si>
    <t>Date of Stress Test</t>
  </si>
  <si>
    <t>&lt;ProjectConfig&gt;_x000D_
  &lt;add key="PackageName" value="RBI-PD-Stress" /&gt;_x000D_
  &lt;add key="PackageDescription" value="RBI-Primary Dealer Report-Stress Test" /&gt;_x000D_
  &lt;add key="PackageAuthor" value="IRIS" /&gt;_x000D_
  &lt;add key="CreatedOn" value="31/07/2013" /&gt;_x000D_
  &lt;add key="PackageVersion" value="V1.2" /&gt;_x000D_
  &lt;add key="SecurityCode" value="3meE/gFr0EsjU77r6hBiRqWUJGgK5GtZCCrkOS9M0dfKiVLdJxsy3pMTkzjahTAUilsLshI+ocBXevL8auGqmg==" /&gt;_x000D_
  &lt;add key="TaxonomyPath" value="E:\RBI\XBRLForms\PD-StressTest\PD-StressTest2003\iFile\bin\Debug\iFileApp2\Taxonomy\PD-StressTest\in-rbi-stresstest.xsd"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</si>
</sst>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yy;@"/>
    <numFmt numFmtId="165" formatCode="#,##0.0000000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 "/>
    </font>
    <font>
      <sz val="10"/>
      <name val="Arial"/>
      <family val="2"/>
    </font>
    <font>
      <b/>
      <sz val="11"/>
      <color indexed="9"/>
      <name val="Calibri"/>
      <family val="2"/>
    </font>
    <font>
      <sz val="9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4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0" fillId="0" borderId="0"/>
    <xf numFmtId="0" fontId="9" fillId="0" borderId="0"/>
    <xf numFmtId="0" fontId="1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wrapText="1" shrinkToFit="1"/>
    </xf>
    <xf numFmtId="164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5" fontId="0" fillId="0" borderId="0" xfId="0" applyNumberFormat="1" applyProtection="1">
      <protection locked="0"/>
    </xf>
    <xf numFmtId="0" fontId="1" fillId="2" borderId="0" xfId="0" applyFont="1" applyFill="1" applyBorder="1"/>
    <xf numFmtId="0" fontId="0" fillId="0" borderId="0" xfId="0" applyAlignment="1"/>
    <xf numFmtId="0" fontId="4" fillId="0" borderId="0" xfId="0" applyFont="1" applyAlignment="1"/>
    <xf numFmtId="0" fontId="1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wrapText="1" shrinkToFit="1"/>
    </xf>
    <xf numFmtId="0" fontId="7" fillId="3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Alignment="1">
      <alignment shrinkToFit="1"/>
    </xf>
    <xf numFmtId="4" fontId="1" fillId="2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6" fillId="0" borderId="0" xfId="0" applyFont="1" applyFill="1" applyAlignment="1"/>
    <xf numFmtId="0" fontId="4" fillId="0" borderId="0" xfId="0" applyFont="1" applyFill="1" applyAlignment="1"/>
    <xf numFmtId="0" fontId="0" fillId="0" borderId="0" xfId="0" applyProtection="1"/>
    <xf numFmtId="0" fontId="3" fillId="0" borderId="0" xfId="2" applyAlignment="1" applyProtection="1"/>
    <xf numFmtId="0" fontId="1" fillId="7" borderId="1" xfId="0" applyNumberFormat="1" applyFont="1" applyFill="1" applyBorder="1" applyAlignment="1" applyProtection="1">
      <alignment horizontal="left" wrapText="1" shrinkToFit="1"/>
    </xf>
    <xf numFmtId="0" fontId="7" fillId="3" borderId="1" xfId="0" applyFont="1" applyFill="1" applyBorder="1" applyAlignment="1"/>
    <xf numFmtId="0" fontId="7" fillId="3" borderId="1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right" shrinkToFit="1"/>
    </xf>
    <xf numFmtId="11" fontId="4" fillId="0" borderId="0" xfId="0" applyNumberFormat="1" applyFont="1" applyAlignment="1">
      <alignment shrinkToFit="1"/>
    </xf>
    <xf numFmtId="0" fontId="4" fillId="2" borderId="0" xfId="0" applyFont="1" applyFill="1" applyBorder="1" applyAlignment="1">
      <alignment shrinkToFit="1"/>
    </xf>
    <xf numFmtId="0" fontId="6" fillId="2" borderId="0" xfId="0" applyFont="1" applyFill="1" applyAlignment="1"/>
    <xf numFmtId="0" fontId="0" fillId="2" borderId="0" xfId="0" applyFill="1"/>
    <xf numFmtId="0" fontId="4" fillId="2" borderId="0" xfId="0" applyFont="1" applyFill="1" applyAlignment="1">
      <alignment shrinkToFit="1"/>
    </xf>
    <xf numFmtId="10" fontId="1" fillId="5" borderId="1" xfId="0" applyNumberFormat="1" applyFont="1" applyFill="1" applyBorder="1" applyAlignment="1" applyProtection="1">
      <alignment horizontal="right" wrapText="1" shrinkToFit="1"/>
    </xf>
    <xf numFmtId="165" fontId="1" fillId="2" borderId="1" xfId="0" applyNumberFormat="1" applyFont="1" applyFill="1" applyBorder="1" applyAlignment="1" applyProtection="1">
      <alignment horizontal="right" wrapText="1" shrinkToFit="1"/>
      <protection locked="0"/>
    </xf>
    <xf numFmtId="165" fontId="1" fillId="5" borderId="1" xfId="0" applyNumberFormat="1" applyFont="1" applyFill="1" applyBorder="1" applyAlignment="1" applyProtection="1">
      <alignment horizontal="right" wrapText="1" shrinkToFit="1"/>
    </xf>
    <xf numFmtId="49" fontId="4" fillId="0" borderId="4" xfId="0" applyNumberFormat="1" applyFont="1" applyFill="1" applyBorder="1" applyAlignment="1" applyProtection="1">
      <alignment horizontal="left" wrapText="1" shrinkToFit="1"/>
    </xf>
    <xf numFmtId="0" fontId="11" fillId="0" borderId="4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1" fillId="2" borderId="0" xfId="0" applyFont="1" applyFill="1" applyBorder="1"/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2" borderId="0" xfId="0" applyFont="1" applyFill="1" applyBorder="1"/>
    <xf numFmtId="0" fontId="1" fillId="3" borderId="1" xfId="0" applyNumberFormat="1" applyFont="1" applyFill="1" applyBorder="1" applyAlignment="1" applyProtection="1">
      <alignment horizontal="left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0" fontId="1" fillId="2" borderId="0" xfId="0" applyFont="1" applyFill="1" applyBorder="1"/>
    <xf numFmtId="0" fontId="1" fillId="5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1" fillId="2" borderId="0" xfId="0" applyFont="1" applyFill="1" applyBorder="1"/>
    <xf numFmtId="0" fontId="12" fillId="0" borderId="0" xfId="0" applyFont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 applyAlignment="1">
      <alignment shrinkToFi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6" fillId="8" borderId="0" xfId="0" applyFont="1" applyFill="1" applyAlignment="1">
      <alignment horizontal="center"/>
    </xf>
    <xf numFmtId="0" fontId="1" fillId="3" borderId="2" xfId="0" applyFont="1" applyFill="1" applyBorder="1" applyAlignment="1" applyProtection="1">
      <alignment horizontal="left" vertical="top" wrapText="1" shrinkToFit="1"/>
    </xf>
    <xf numFmtId="0" fontId="1" fillId="3" borderId="11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7" fillId="3" borderId="12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2" xfId="0" applyFont="1" applyFill="1" applyBorder="1" applyAlignment="1" applyProtection="1">
      <alignment vertical="top" wrapText="1" shrinkToFit="1"/>
    </xf>
    <xf numFmtId="0" fontId="1" fillId="3" borderId="11" xfId="0" applyFont="1" applyFill="1" applyBorder="1" applyAlignment="1" applyProtection="1">
      <alignment vertical="top" wrapText="1" shrinkToFit="1"/>
    </xf>
    <xf numFmtId="0" fontId="7" fillId="3" borderId="2" xfId="0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right" vertical="top" wrapText="1" shrinkToFit="1"/>
    </xf>
    <xf numFmtId="0" fontId="7" fillId="3" borderId="11" xfId="0" applyFont="1" applyFill="1" applyBorder="1" applyAlignment="1" applyProtection="1">
      <alignment horizontal="right" vertical="top" wrapText="1" shrinkToFit="1"/>
    </xf>
  </cellXfs>
  <cellStyles count="9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6"/>
    <cellStyle name="Normal 2 3" xfId="5"/>
    <cellStyle name="Normal 2_Derivatives-Dom" xfId="7"/>
    <cellStyle name="Normal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6" sqref="A6"/>
    </sheetView>
  </sheetViews>
  <sheetFormatPr defaultRowHeight="15"/>
  <cols>
    <col min="1" max="1" width="199.140625" style="1" customWidth="1"/>
    <col min="2" max="16384" width="9.140625" style="1"/>
  </cols>
  <sheetData>
    <row r="1" spans="1:27" ht="225">
      <c r="A1" s="5" t="s">
        <v>601</v>
      </c>
      <c r="AA1" s="1" t="s">
        <v>170</v>
      </c>
    </row>
    <row r="6" spans="1:27" ht="90">
      <c r="A6" s="5" t="s">
        <v>169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17" sqref="D17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232</v>
      </c>
      <c r="K1" s="1" t="s">
        <v>233</v>
      </c>
      <c r="L1" s="1" t="s">
        <v>215</v>
      </c>
      <c r="M1" s="1">
        <v>1</v>
      </c>
    </row>
    <row r="2" spans="2:13">
      <c r="J2" s="1" t="s">
        <v>234</v>
      </c>
      <c r="K2" s="1" t="s">
        <v>235</v>
      </c>
      <c r="L2" s="1" t="s">
        <v>216</v>
      </c>
      <c r="M2" s="1">
        <v>1000</v>
      </c>
    </row>
    <row r="3" spans="2:13">
      <c r="J3" s="1" t="s">
        <v>236</v>
      </c>
      <c r="K3" s="1" t="s">
        <v>237</v>
      </c>
      <c r="L3" s="1" t="s">
        <v>293</v>
      </c>
      <c r="M3" s="1">
        <v>100000</v>
      </c>
    </row>
    <row r="4" spans="2:13">
      <c r="J4" s="1" t="s">
        <v>238</v>
      </c>
      <c r="K4" s="1" t="s">
        <v>239</v>
      </c>
      <c r="L4" s="1" t="s">
        <v>102</v>
      </c>
      <c r="M4" s="1">
        <v>1000000</v>
      </c>
    </row>
    <row r="5" spans="2:13">
      <c r="J5" s="1" t="s">
        <v>240</v>
      </c>
      <c r="K5" s="1" t="s">
        <v>241</v>
      </c>
      <c r="L5" s="1" t="s">
        <v>103</v>
      </c>
      <c r="M5" s="1">
        <v>1000000000</v>
      </c>
    </row>
    <row r="6" spans="2:13">
      <c r="B6" s="6"/>
      <c r="C6" s="2" t="s">
        <v>110</v>
      </c>
      <c r="D6" s="2" t="s">
        <v>277</v>
      </c>
      <c r="J6" s="1" t="s">
        <v>115</v>
      </c>
      <c r="K6" s="1" t="s">
        <v>116</v>
      </c>
    </row>
    <row r="7" spans="2:13">
      <c r="B7" s="6"/>
      <c r="C7" s="2" t="s">
        <v>111</v>
      </c>
      <c r="D7" s="2" t="s">
        <v>66</v>
      </c>
      <c r="J7" s="1" t="s">
        <v>117</v>
      </c>
      <c r="K7" s="1" t="s">
        <v>118</v>
      </c>
    </row>
    <row r="8" spans="2:13">
      <c r="B8" s="7" t="s">
        <v>112</v>
      </c>
      <c r="C8" s="2" t="s">
        <v>211</v>
      </c>
      <c r="D8" s="12">
        <f>StartUp!G8</f>
        <v>0</v>
      </c>
      <c r="G8" s="8"/>
      <c r="J8" s="1" t="s">
        <v>119</v>
      </c>
      <c r="K8" s="1" t="s">
        <v>120</v>
      </c>
    </row>
    <row r="9" spans="2:13">
      <c r="B9" s="7"/>
      <c r="C9" s="2" t="s">
        <v>212</v>
      </c>
      <c r="D9" s="12">
        <f>StartUp!G9</f>
        <v>0</v>
      </c>
      <c r="G9" s="8"/>
      <c r="J9" s="1" t="s">
        <v>121</v>
      </c>
      <c r="K9" s="1" t="s">
        <v>122</v>
      </c>
    </row>
    <row r="10" spans="2:13">
      <c r="B10" s="7" t="s">
        <v>113</v>
      </c>
      <c r="C10" s="2" t="s">
        <v>211</v>
      </c>
      <c r="D10" s="8"/>
      <c r="G10" s="22"/>
      <c r="J10" s="1" t="s">
        <v>123</v>
      </c>
      <c r="K10" s="1" t="s">
        <v>124</v>
      </c>
    </row>
    <row r="11" spans="2:13">
      <c r="B11" s="7"/>
      <c r="C11" s="2" t="s">
        <v>212</v>
      </c>
      <c r="D11" s="8"/>
      <c r="J11" s="1" t="s">
        <v>125</v>
      </c>
      <c r="K11" s="1" t="s">
        <v>126</v>
      </c>
    </row>
    <row r="12" spans="2:13">
      <c r="B12" s="6"/>
      <c r="C12" s="3" t="s">
        <v>114</v>
      </c>
      <c r="D12" s="4">
        <f>D16</f>
        <v>0</v>
      </c>
      <c r="J12" s="1" t="s">
        <v>127</v>
      </c>
      <c r="K12" s="1" t="s">
        <v>128</v>
      </c>
    </row>
    <row r="13" spans="2:13">
      <c r="B13" s="6"/>
      <c r="C13" s="2" t="s">
        <v>168</v>
      </c>
      <c r="D13" s="2"/>
      <c r="J13" s="1" t="s">
        <v>129</v>
      </c>
      <c r="K13" s="1" t="s">
        <v>130</v>
      </c>
    </row>
    <row r="14" spans="2:13">
      <c r="B14" s="2" t="s">
        <v>171</v>
      </c>
      <c r="C14" s="2" t="s">
        <v>211</v>
      </c>
      <c r="D14" s="8"/>
      <c r="J14" s="1" t="s">
        <v>131</v>
      </c>
      <c r="K14" s="1" t="s">
        <v>132</v>
      </c>
    </row>
    <row r="15" spans="2:13">
      <c r="B15" s="2"/>
      <c r="C15" s="2" t="s">
        <v>212</v>
      </c>
      <c r="D15" s="8"/>
      <c r="J15" s="1" t="s">
        <v>133</v>
      </c>
      <c r="K15" s="1" t="s">
        <v>134</v>
      </c>
    </row>
    <row r="16" spans="2:13">
      <c r="B16" s="2" t="s">
        <v>0</v>
      </c>
      <c r="C16" s="2"/>
      <c r="D16" s="75"/>
      <c r="J16" s="1" t="s">
        <v>135</v>
      </c>
      <c r="K16" s="1" t="s">
        <v>136</v>
      </c>
    </row>
    <row r="17" spans="2:11">
      <c r="B17" s="2" t="s">
        <v>1</v>
      </c>
      <c r="C17" s="2"/>
      <c r="D17" s="2"/>
      <c r="J17" s="1" t="s">
        <v>137</v>
      </c>
      <c r="K17" s="1" t="s">
        <v>138</v>
      </c>
    </row>
    <row r="18" spans="2:11">
      <c r="B18" s="2" t="s">
        <v>2</v>
      </c>
      <c r="C18" s="2"/>
      <c r="D18" s="2"/>
      <c r="J18" s="1" t="s">
        <v>139</v>
      </c>
      <c r="K18" s="1" t="s">
        <v>140</v>
      </c>
    </row>
    <row r="19" spans="2:11">
      <c r="B19" s="2" t="s">
        <v>3</v>
      </c>
      <c r="C19" s="2"/>
      <c r="D19" s="2"/>
      <c r="J19" s="1" t="s">
        <v>141</v>
      </c>
      <c r="K19" s="1" t="s">
        <v>142</v>
      </c>
    </row>
    <row r="20" spans="2:11">
      <c r="B20" s="2" t="s">
        <v>4</v>
      </c>
      <c r="C20" s="2"/>
      <c r="D20" s="2">
        <v>2010</v>
      </c>
      <c r="J20" s="1" t="s">
        <v>143</v>
      </c>
      <c r="K20" s="1" t="s">
        <v>144</v>
      </c>
    </row>
    <row r="21" spans="2:11">
      <c r="B21" s="2" t="s">
        <v>5</v>
      </c>
      <c r="C21" s="2"/>
      <c r="D21" s="2"/>
      <c r="J21" s="1" t="s">
        <v>145</v>
      </c>
      <c r="K21" s="1" t="s">
        <v>146</v>
      </c>
    </row>
    <row r="22" spans="2:11">
      <c r="D22" s="1" t="s">
        <v>35</v>
      </c>
      <c r="J22" s="1" t="s">
        <v>147</v>
      </c>
      <c r="K22" s="1" t="s">
        <v>311</v>
      </c>
    </row>
    <row r="23" spans="2:11">
      <c r="J23" s="1" t="s">
        <v>312</v>
      </c>
      <c r="K23" s="1" t="s">
        <v>313</v>
      </c>
    </row>
    <row r="24" spans="2:11">
      <c r="J24" s="1" t="s">
        <v>314</v>
      </c>
      <c r="K24" s="1" t="s">
        <v>315</v>
      </c>
    </row>
    <row r="25" spans="2:11">
      <c r="B25" s="74" t="s">
        <v>585</v>
      </c>
      <c r="D25" s="73" t="s">
        <v>399</v>
      </c>
      <c r="J25" s="1" t="s">
        <v>316</v>
      </c>
      <c r="K25" s="1" t="s">
        <v>317</v>
      </c>
    </row>
    <row r="26" spans="2:11">
      <c r="B26" s="74" t="s">
        <v>587</v>
      </c>
      <c r="D26" s="73" t="s">
        <v>399</v>
      </c>
      <c r="J26" s="1" t="s">
        <v>318</v>
      </c>
      <c r="K26" s="1" t="s">
        <v>319</v>
      </c>
    </row>
    <row r="27" spans="2:11">
      <c r="B27" s="74" t="s">
        <v>594</v>
      </c>
      <c r="D27" s="74" t="s">
        <v>595</v>
      </c>
      <c r="J27" s="1" t="s">
        <v>320</v>
      </c>
      <c r="K27" s="1" t="s">
        <v>321</v>
      </c>
    </row>
    <row r="28" spans="2:11">
      <c r="J28" s="1" t="s">
        <v>322</v>
      </c>
      <c r="K28" s="1" t="s">
        <v>323</v>
      </c>
    </row>
    <row r="29" spans="2:11">
      <c r="J29" s="1" t="s">
        <v>324</v>
      </c>
      <c r="K29" s="1" t="s">
        <v>325</v>
      </c>
    </row>
    <row r="30" spans="2:11">
      <c r="J30" s="1" t="s">
        <v>326</v>
      </c>
      <c r="K30" s="1" t="s">
        <v>327</v>
      </c>
    </row>
    <row r="31" spans="2:11">
      <c r="J31" s="1" t="s">
        <v>328</v>
      </c>
      <c r="K31" s="1" t="s">
        <v>329</v>
      </c>
    </row>
    <row r="32" spans="2:11">
      <c r="J32" s="1" t="s">
        <v>330</v>
      </c>
      <c r="K32" s="1" t="s">
        <v>331</v>
      </c>
    </row>
    <row r="33" spans="10:11">
      <c r="J33" s="1" t="s">
        <v>332</v>
      </c>
      <c r="K33" s="1" t="s">
        <v>294</v>
      </c>
    </row>
    <row r="34" spans="10:11">
      <c r="J34" s="1" t="s">
        <v>295</v>
      </c>
      <c r="K34" s="1" t="s">
        <v>296</v>
      </c>
    </row>
    <row r="35" spans="10:11">
      <c r="J35" s="1" t="s">
        <v>297</v>
      </c>
      <c r="K35" s="1" t="s">
        <v>298</v>
      </c>
    </row>
    <row r="36" spans="10:11">
      <c r="J36" s="1" t="s">
        <v>299</v>
      </c>
      <c r="K36" s="1" t="s">
        <v>300</v>
      </c>
    </row>
    <row r="37" spans="10:11">
      <c r="J37" s="1" t="s">
        <v>278</v>
      </c>
      <c r="K37" s="1" t="s">
        <v>279</v>
      </c>
    </row>
    <row r="38" spans="10:11">
      <c r="J38" s="1" t="s">
        <v>280</v>
      </c>
      <c r="K38" s="1" t="s">
        <v>281</v>
      </c>
    </row>
    <row r="39" spans="10:11">
      <c r="J39" s="1" t="s">
        <v>282</v>
      </c>
      <c r="K39" s="1" t="s">
        <v>283</v>
      </c>
    </row>
    <row r="40" spans="10:11">
      <c r="J40" s="1" t="s">
        <v>284</v>
      </c>
      <c r="K40" s="1" t="s">
        <v>285</v>
      </c>
    </row>
    <row r="41" spans="10:11">
      <c r="J41" s="1" t="s">
        <v>286</v>
      </c>
      <c r="K41" s="1" t="s">
        <v>287</v>
      </c>
    </row>
    <row r="42" spans="10:11">
      <c r="J42" s="1" t="s">
        <v>288</v>
      </c>
      <c r="K42" s="1" t="s">
        <v>289</v>
      </c>
    </row>
    <row r="43" spans="10:11">
      <c r="J43" s="1" t="s">
        <v>290</v>
      </c>
      <c r="K43" s="1" t="s">
        <v>291</v>
      </c>
    </row>
    <row r="44" spans="10:11">
      <c r="J44" s="1" t="s">
        <v>292</v>
      </c>
      <c r="K44" s="1" t="s">
        <v>353</v>
      </c>
    </row>
    <row r="45" spans="10:11">
      <c r="J45" s="1" t="s">
        <v>354</v>
      </c>
      <c r="K45" s="1" t="s">
        <v>355</v>
      </c>
    </row>
    <row r="46" spans="10:11">
      <c r="J46" s="1" t="s">
        <v>356</v>
      </c>
      <c r="K46" s="1" t="s">
        <v>357</v>
      </c>
    </row>
    <row r="47" spans="10:11">
      <c r="J47" s="1" t="s">
        <v>358</v>
      </c>
      <c r="K47" s="1" t="s">
        <v>359</v>
      </c>
    </row>
    <row r="48" spans="10:11">
      <c r="J48" s="1" t="s">
        <v>360</v>
      </c>
      <c r="K48" s="1" t="s">
        <v>361</v>
      </c>
    </row>
    <row r="49" spans="10:11">
      <c r="J49" s="1" t="s">
        <v>362</v>
      </c>
      <c r="K49" s="1" t="s">
        <v>363</v>
      </c>
    </row>
    <row r="50" spans="10:11">
      <c r="J50" s="1" t="s">
        <v>364</v>
      </c>
      <c r="K50" s="1" t="s">
        <v>365</v>
      </c>
    </row>
    <row r="51" spans="10:11">
      <c r="J51" s="1" t="s">
        <v>366</v>
      </c>
      <c r="K51" s="1" t="s">
        <v>367</v>
      </c>
    </row>
    <row r="52" spans="10:11">
      <c r="J52" s="1" t="s">
        <v>368</v>
      </c>
      <c r="K52" s="1" t="s">
        <v>369</v>
      </c>
    </row>
    <row r="53" spans="10:11">
      <c r="J53" s="1" t="s">
        <v>370</v>
      </c>
      <c r="K53" s="1" t="s">
        <v>371</v>
      </c>
    </row>
    <row r="54" spans="10:11">
      <c r="J54" s="1" t="s">
        <v>372</v>
      </c>
      <c r="K54" s="1" t="s">
        <v>373</v>
      </c>
    </row>
    <row r="55" spans="10:11">
      <c r="J55" s="1" t="s">
        <v>374</v>
      </c>
      <c r="K55" s="1" t="s">
        <v>375</v>
      </c>
    </row>
    <row r="56" spans="10:11">
      <c r="J56" s="1" t="s">
        <v>159</v>
      </c>
      <c r="K56" s="1" t="s">
        <v>160</v>
      </c>
    </row>
    <row r="57" spans="10:11">
      <c r="J57" s="1" t="s">
        <v>161</v>
      </c>
      <c r="K57" s="1" t="s">
        <v>162</v>
      </c>
    </row>
    <row r="58" spans="10:11">
      <c r="J58" s="1" t="s">
        <v>163</v>
      </c>
      <c r="K58" s="1" t="s">
        <v>164</v>
      </c>
    </row>
    <row r="59" spans="10:11">
      <c r="J59" s="1" t="s">
        <v>165</v>
      </c>
      <c r="K59" s="1" t="s">
        <v>166</v>
      </c>
    </row>
    <row r="60" spans="10:11">
      <c r="J60" s="1" t="s">
        <v>167</v>
      </c>
      <c r="K60" s="1" t="s">
        <v>104</v>
      </c>
    </row>
    <row r="61" spans="10:11">
      <c r="J61" s="1" t="s">
        <v>105</v>
      </c>
      <c r="K61" s="1" t="s">
        <v>106</v>
      </c>
    </row>
    <row r="62" spans="10:11">
      <c r="J62" s="1" t="s">
        <v>107</v>
      </c>
      <c r="K62" s="1" t="s">
        <v>108</v>
      </c>
    </row>
    <row r="63" spans="10:11">
      <c r="J63" s="1" t="s">
        <v>109</v>
      </c>
      <c r="K63" s="1" t="s">
        <v>267</v>
      </c>
    </row>
    <row r="64" spans="10:11">
      <c r="J64" s="1" t="s">
        <v>268</v>
      </c>
      <c r="K64" s="1" t="s">
        <v>269</v>
      </c>
    </row>
    <row r="65" spans="10:11">
      <c r="J65" s="1" t="s">
        <v>270</v>
      </c>
      <c r="K65" s="1" t="s">
        <v>271</v>
      </c>
    </row>
    <row r="66" spans="10:11">
      <c r="J66" s="1" t="s">
        <v>272</v>
      </c>
      <c r="K66" s="1" t="s">
        <v>273</v>
      </c>
    </row>
    <row r="67" spans="10:11">
      <c r="J67" s="1" t="s">
        <v>274</v>
      </c>
      <c r="K67" s="1" t="s">
        <v>275</v>
      </c>
    </row>
    <row r="68" spans="10:11">
      <c r="J68" s="1" t="s">
        <v>276</v>
      </c>
      <c r="K68" s="1" t="s">
        <v>277</v>
      </c>
    </row>
    <row r="69" spans="10:11">
      <c r="J69" s="1" t="s">
        <v>301</v>
      </c>
      <c r="K69" s="1" t="s">
        <v>302</v>
      </c>
    </row>
    <row r="70" spans="10:11">
      <c r="J70" s="1" t="s">
        <v>303</v>
      </c>
      <c r="K70" s="1" t="s">
        <v>148</v>
      </c>
    </row>
    <row r="71" spans="10:11">
      <c r="J71" s="1" t="s">
        <v>149</v>
      </c>
      <c r="K71" s="1" t="s">
        <v>150</v>
      </c>
    </row>
    <row r="72" spans="10:11">
      <c r="J72" s="1" t="s">
        <v>151</v>
      </c>
      <c r="K72" s="1" t="s">
        <v>152</v>
      </c>
    </row>
    <row r="73" spans="10:11">
      <c r="J73" s="1" t="s">
        <v>153</v>
      </c>
      <c r="K73" s="1" t="s">
        <v>242</v>
      </c>
    </row>
    <row r="74" spans="10:11">
      <c r="J74" s="1" t="s">
        <v>243</v>
      </c>
      <c r="K74" s="1" t="s">
        <v>244</v>
      </c>
    </row>
    <row r="75" spans="10:11">
      <c r="J75" s="1" t="s">
        <v>245</v>
      </c>
      <c r="K75" s="1" t="s">
        <v>246</v>
      </c>
    </row>
    <row r="76" spans="10:11">
      <c r="J76" s="1" t="s">
        <v>247</v>
      </c>
      <c r="K76" s="1" t="s">
        <v>248</v>
      </c>
    </row>
    <row r="77" spans="10:11">
      <c r="J77" s="1" t="s">
        <v>249</v>
      </c>
      <c r="K77" s="1" t="s">
        <v>250</v>
      </c>
    </row>
    <row r="78" spans="10:11">
      <c r="J78" s="1" t="s">
        <v>251</v>
      </c>
      <c r="K78" s="1" t="s">
        <v>252</v>
      </c>
    </row>
    <row r="79" spans="10:11">
      <c r="J79" s="1" t="s">
        <v>253</v>
      </c>
      <c r="K79" s="1" t="s">
        <v>254</v>
      </c>
    </row>
    <row r="80" spans="10:11">
      <c r="J80" s="1" t="s">
        <v>255</v>
      </c>
      <c r="K80" s="1" t="s">
        <v>256</v>
      </c>
    </row>
    <row r="81" spans="10:11">
      <c r="J81" s="1" t="s">
        <v>257</v>
      </c>
      <c r="K81" s="1" t="s">
        <v>258</v>
      </c>
    </row>
    <row r="82" spans="10:11">
      <c r="J82" s="1" t="s">
        <v>259</v>
      </c>
      <c r="K82" s="1" t="s">
        <v>197</v>
      </c>
    </row>
    <row r="83" spans="10:11">
      <c r="J83" s="1" t="s">
        <v>198</v>
      </c>
      <c r="K83" s="1" t="s">
        <v>199</v>
      </c>
    </row>
    <row r="84" spans="10:11">
      <c r="J84" s="1" t="s">
        <v>200</v>
      </c>
      <c r="K84" s="1" t="s">
        <v>201</v>
      </c>
    </row>
    <row r="85" spans="10:11">
      <c r="J85" s="1" t="s">
        <v>202</v>
      </c>
      <c r="K85" s="1" t="s">
        <v>203</v>
      </c>
    </row>
    <row r="86" spans="10:11">
      <c r="J86" s="1" t="s">
        <v>204</v>
      </c>
      <c r="K86" s="1" t="s">
        <v>205</v>
      </c>
    </row>
    <row r="87" spans="10:11">
      <c r="J87" s="1" t="s">
        <v>206</v>
      </c>
      <c r="K87" s="1" t="s">
        <v>207</v>
      </c>
    </row>
    <row r="88" spans="10:11">
      <c r="J88" s="1" t="s">
        <v>208</v>
      </c>
      <c r="K88" s="1" t="s">
        <v>209</v>
      </c>
    </row>
    <row r="89" spans="10:11">
      <c r="J89" s="1" t="s">
        <v>210</v>
      </c>
      <c r="K89" s="1" t="s">
        <v>154</v>
      </c>
    </row>
    <row r="90" spans="10:11">
      <c r="J90" s="1" t="s">
        <v>155</v>
      </c>
      <c r="K90" s="1" t="s">
        <v>156</v>
      </c>
    </row>
    <row r="91" spans="10:11">
      <c r="J91" s="1" t="s">
        <v>157</v>
      </c>
      <c r="K91" s="1" t="s">
        <v>260</v>
      </c>
    </row>
    <row r="92" spans="10:11">
      <c r="J92" s="1" t="s">
        <v>261</v>
      </c>
      <c r="K92" s="1" t="s">
        <v>96</v>
      </c>
    </row>
    <row r="93" spans="10:11">
      <c r="J93" s="1" t="s">
        <v>263</v>
      </c>
      <c r="K93" s="1" t="s">
        <v>264</v>
      </c>
    </row>
    <row r="94" spans="10:11">
      <c r="J94" s="1" t="s">
        <v>265</v>
      </c>
      <c r="K94" s="1" t="s">
        <v>266</v>
      </c>
    </row>
    <row r="95" spans="10:11">
      <c r="J95" s="1" t="s">
        <v>262</v>
      </c>
      <c r="K95" s="1" t="s">
        <v>333</v>
      </c>
    </row>
    <row r="96" spans="10:11">
      <c r="J96" s="1" t="s">
        <v>334</v>
      </c>
      <c r="K96" s="1" t="s">
        <v>335</v>
      </c>
    </row>
    <row r="97" spans="10:11">
      <c r="J97" s="1" t="s">
        <v>336</v>
      </c>
      <c r="K97" s="1" t="s">
        <v>337</v>
      </c>
    </row>
    <row r="98" spans="10:11">
      <c r="J98" s="1" t="s">
        <v>338</v>
      </c>
      <c r="K98" s="1" t="s">
        <v>339</v>
      </c>
    </row>
    <row r="99" spans="10:11">
      <c r="J99" s="1" t="s">
        <v>340</v>
      </c>
      <c r="K99" s="1" t="s">
        <v>341</v>
      </c>
    </row>
    <row r="100" spans="10:11">
      <c r="J100" s="1" t="s">
        <v>342</v>
      </c>
      <c r="K100" s="1" t="s">
        <v>343</v>
      </c>
    </row>
    <row r="101" spans="10:11">
      <c r="J101" s="1" t="s">
        <v>344</v>
      </c>
      <c r="K101" s="1" t="s">
        <v>345</v>
      </c>
    </row>
    <row r="102" spans="10:11">
      <c r="J102" s="1" t="s">
        <v>346</v>
      </c>
      <c r="K102" s="1" t="s">
        <v>347</v>
      </c>
    </row>
    <row r="103" spans="10:11">
      <c r="J103" s="1" t="s">
        <v>348</v>
      </c>
      <c r="K103" s="1" t="s">
        <v>349</v>
      </c>
    </row>
    <row r="104" spans="10:11">
      <c r="J104" s="1" t="s">
        <v>350</v>
      </c>
      <c r="K104" s="1" t="s">
        <v>351</v>
      </c>
    </row>
    <row r="105" spans="10:11">
      <c r="J105" s="1" t="s">
        <v>352</v>
      </c>
      <c r="K105" s="1" t="s">
        <v>172</v>
      </c>
    </row>
    <row r="106" spans="10:11">
      <c r="J106" s="1" t="s">
        <v>173</v>
      </c>
      <c r="K106" s="1" t="s">
        <v>174</v>
      </c>
    </row>
    <row r="107" spans="10:11">
      <c r="J107" s="1" t="s">
        <v>175</v>
      </c>
      <c r="K107" s="1" t="s">
        <v>176</v>
      </c>
    </row>
    <row r="108" spans="10:11">
      <c r="J108" s="1" t="s">
        <v>177</v>
      </c>
      <c r="K108" s="1" t="s">
        <v>178</v>
      </c>
    </row>
    <row r="109" spans="10:11">
      <c r="J109" s="1" t="s">
        <v>179</v>
      </c>
      <c r="K109" s="1" t="s">
        <v>180</v>
      </c>
    </row>
    <row r="110" spans="10:11">
      <c r="J110" s="1" t="s">
        <v>181</v>
      </c>
      <c r="K110" s="1" t="s">
        <v>182</v>
      </c>
    </row>
    <row r="111" spans="10:11">
      <c r="J111" s="1" t="s">
        <v>183</v>
      </c>
      <c r="K111" s="1" t="s">
        <v>184</v>
      </c>
    </row>
    <row r="112" spans="10:11">
      <c r="J112" s="1" t="s">
        <v>185</v>
      </c>
      <c r="K112" s="1" t="s">
        <v>186</v>
      </c>
    </row>
    <row r="113" spans="10:11">
      <c r="J113" s="1" t="s">
        <v>187</v>
      </c>
      <c r="K113" s="1" t="s">
        <v>188</v>
      </c>
    </row>
    <row r="114" spans="10:11">
      <c r="J114" s="1" t="s">
        <v>189</v>
      </c>
      <c r="K114" s="1" t="s">
        <v>190</v>
      </c>
    </row>
    <row r="115" spans="10:11">
      <c r="J115" s="1" t="s">
        <v>191</v>
      </c>
      <c r="K115" s="1" t="s">
        <v>97</v>
      </c>
    </row>
    <row r="116" spans="10:11">
      <c r="J116" s="1" t="s">
        <v>98</v>
      </c>
      <c r="K116" s="1" t="s">
        <v>99</v>
      </c>
    </row>
    <row r="117" spans="10:11">
      <c r="J117" s="1" t="s">
        <v>100</v>
      </c>
      <c r="K117" s="1" t="s">
        <v>101</v>
      </c>
    </row>
    <row r="118" spans="10:11">
      <c r="J118" s="1" t="s">
        <v>69</v>
      </c>
      <c r="K118" s="1" t="s">
        <v>36</v>
      </c>
    </row>
    <row r="119" spans="10:11">
      <c r="J119" s="1" t="s">
        <v>53</v>
      </c>
      <c r="K119" s="1" t="s">
        <v>54</v>
      </c>
    </row>
    <row r="120" spans="10:11">
      <c r="J120" s="1" t="s">
        <v>55</v>
      </c>
      <c r="K120" s="1" t="s">
        <v>56</v>
      </c>
    </row>
    <row r="121" spans="10:11">
      <c r="J121" s="1" t="s">
        <v>57</v>
      </c>
      <c r="K121" s="1" t="s">
        <v>58</v>
      </c>
    </row>
    <row r="122" spans="10:11">
      <c r="J122" s="1" t="s">
        <v>59</v>
      </c>
      <c r="K122" s="1" t="s">
        <v>60</v>
      </c>
    </row>
    <row r="123" spans="10:11">
      <c r="J123" s="1" t="s">
        <v>61</v>
      </c>
      <c r="K123" s="1" t="s">
        <v>62</v>
      </c>
    </row>
    <row r="124" spans="10:11">
      <c r="J124" s="1" t="s">
        <v>63</v>
      </c>
      <c r="K124" s="1" t="s">
        <v>64</v>
      </c>
    </row>
    <row r="125" spans="10:11">
      <c r="J125" s="1" t="s">
        <v>65</v>
      </c>
      <c r="K125" s="1" t="s">
        <v>70</v>
      </c>
    </row>
    <row r="126" spans="10:11">
      <c r="J126" s="1" t="s">
        <v>71</v>
      </c>
      <c r="K126" s="1" t="s">
        <v>72</v>
      </c>
    </row>
    <row r="127" spans="10:11">
      <c r="J127" s="1" t="s">
        <v>73</v>
      </c>
      <c r="K127" s="1" t="s">
        <v>74</v>
      </c>
    </row>
    <row r="128" spans="10:11">
      <c r="J128" s="1" t="s">
        <v>75</v>
      </c>
      <c r="K128" s="1" t="s">
        <v>76</v>
      </c>
    </row>
    <row r="129" spans="10:11">
      <c r="J129" s="1" t="s">
        <v>77</v>
      </c>
      <c r="K129" s="1" t="s">
        <v>78</v>
      </c>
    </row>
    <row r="130" spans="10:11">
      <c r="J130" s="1" t="s">
        <v>79</v>
      </c>
      <c r="K130" s="1" t="s">
        <v>80</v>
      </c>
    </row>
    <row r="131" spans="10:11">
      <c r="J131" s="1" t="s">
        <v>81</v>
      </c>
      <c r="K131" s="1" t="s">
        <v>82</v>
      </c>
    </row>
    <row r="132" spans="10:11">
      <c r="J132" s="1" t="s">
        <v>83</v>
      </c>
      <c r="K132" s="1" t="s">
        <v>84</v>
      </c>
    </row>
    <row r="133" spans="10:11">
      <c r="J133" s="1" t="s">
        <v>85</v>
      </c>
      <c r="K133" s="1" t="s">
        <v>86</v>
      </c>
    </row>
    <row r="134" spans="10:11">
      <c r="J134" s="1" t="s">
        <v>87</v>
      </c>
      <c r="K134" s="1" t="s">
        <v>88</v>
      </c>
    </row>
    <row r="135" spans="10:11">
      <c r="J135" s="1" t="s">
        <v>89</v>
      </c>
      <c r="K135" s="1" t="s">
        <v>90</v>
      </c>
    </row>
    <row r="136" spans="10:11">
      <c r="J136" s="1" t="s">
        <v>91</v>
      </c>
      <c r="K136" s="1" t="s">
        <v>92</v>
      </c>
    </row>
    <row r="137" spans="10:11">
      <c r="J137" s="1" t="s">
        <v>93</v>
      </c>
      <c r="K137" s="1" t="s">
        <v>94</v>
      </c>
    </row>
    <row r="138" spans="10:11">
      <c r="J138" s="1" t="s">
        <v>95</v>
      </c>
      <c r="K138" s="1" t="s">
        <v>304</v>
      </c>
    </row>
    <row r="139" spans="10:11">
      <c r="J139" s="1" t="s">
        <v>305</v>
      </c>
      <c r="K139" s="1" t="s">
        <v>306</v>
      </c>
    </row>
    <row r="140" spans="10:11">
      <c r="J140" s="1" t="s">
        <v>307</v>
      </c>
      <c r="K140" s="1" t="s">
        <v>308</v>
      </c>
    </row>
    <row r="141" spans="10:11">
      <c r="J141" s="1" t="s">
        <v>309</v>
      </c>
      <c r="K141" s="1" t="s">
        <v>310</v>
      </c>
    </row>
    <row r="142" spans="10:11">
      <c r="J142" s="1" t="s">
        <v>6</v>
      </c>
      <c r="K142" s="1" t="s">
        <v>7</v>
      </c>
    </row>
    <row r="143" spans="10:11">
      <c r="J143" s="1" t="s">
        <v>8</v>
      </c>
      <c r="K143" s="1" t="s">
        <v>9</v>
      </c>
    </row>
    <row r="144" spans="10:11">
      <c r="J144" s="1" t="s">
        <v>10</v>
      </c>
      <c r="K144" s="1" t="s">
        <v>11</v>
      </c>
    </row>
    <row r="145" spans="10:11">
      <c r="J145" s="1" t="s">
        <v>12</v>
      </c>
      <c r="K145" s="1" t="s">
        <v>13</v>
      </c>
    </row>
    <row r="146" spans="10:11">
      <c r="J146" s="1" t="s">
        <v>14</v>
      </c>
      <c r="K146" s="1" t="s">
        <v>15</v>
      </c>
    </row>
    <row r="147" spans="10:11">
      <c r="J147" s="1" t="s">
        <v>16</v>
      </c>
      <c r="K147" s="1" t="s">
        <v>17</v>
      </c>
    </row>
    <row r="148" spans="10:11">
      <c r="J148" s="1" t="s">
        <v>18</v>
      </c>
      <c r="K148" s="1" t="s">
        <v>19</v>
      </c>
    </row>
    <row r="149" spans="10:11">
      <c r="J149" s="1" t="s">
        <v>20</v>
      </c>
      <c r="K149" s="1" t="s">
        <v>21</v>
      </c>
    </row>
    <row r="150" spans="10:11">
      <c r="J150" s="1" t="s">
        <v>22</v>
      </c>
      <c r="K150" s="1" t="s">
        <v>23</v>
      </c>
    </row>
    <row r="151" spans="10:11">
      <c r="J151" s="1" t="s">
        <v>24</v>
      </c>
      <c r="K151" s="1" t="s">
        <v>25</v>
      </c>
    </row>
    <row r="152" spans="10:11">
      <c r="J152" s="1" t="s">
        <v>26</v>
      </c>
      <c r="K152" s="1" t="s">
        <v>27</v>
      </c>
    </row>
    <row r="153" spans="10:11">
      <c r="J153" s="1" t="s">
        <v>28</v>
      </c>
      <c r="K153" s="1" t="s">
        <v>29</v>
      </c>
    </row>
    <row r="154" spans="10:11">
      <c r="J154" s="1" t="s">
        <v>30</v>
      </c>
      <c r="K154" s="1" t="s">
        <v>31</v>
      </c>
    </row>
    <row r="155" spans="10:11">
      <c r="J155" s="1" t="s">
        <v>32</v>
      </c>
      <c r="K155" s="1" t="s">
        <v>40</v>
      </c>
    </row>
    <row r="156" spans="10:11">
      <c r="J156" s="1" t="s">
        <v>41</v>
      </c>
      <c r="K156" s="1" t="s">
        <v>42</v>
      </c>
    </row>
    <row r="157" spans="10:11">
      <c r="J157" s="1" t="s">
        <v>43</v>
      </c>
      <c r="K157" s="1" t="s">
        <v>44</v>
      </c>
    </row>
    <row r="158" spans="10:11">
      <c r="J158" s="1" t="s">
        <v>45</v>
      </c>
      <c r="K158" s="1" t="s">
        <v>46</v>
      </c>
    </row>
    <row r="159" spans="10:11">
      <c r="J159" s="1" t="s">
        <v>47</v>
      </c>
      <c r="K159" s="1" t="s">
        <v>48</v>
      </c>
    </row>
    <row r="160" spans="10:11">
      <c r="J160" s="1" t="s">
        <v>49</v>
      </c>
      <c r="K160" s="1" t="s">
        <v>50</v>
      </c>
    </row>
    <row r="161" spans="10:11">
      <c r="J161" s="1" t="s">
        <v>51</v>
      </c>
      <c r="K161" s="1" t="s">
        <v>52</v>
      </c>
    </row>
    <row r="162" spans="10:11">
      <c r="J162" s="1" t="s">
        <v>213</v>
      </c>
      <c r="K162" s="1" t="s">
        <v>214</v>
      </c>
    </row>
    <row r="163" spans="10:11">
      <c r="J163" s="1" t="s">
        <v>37</v>
      </c>
      <c r="K163" s="1" t="s">
        <v>38</v>
      </c>
    </row>
    <row r="164" spans="10:11">
      <c r="J164" s="1" t="s">
        <v>39</v>
      </c>
      <c r="K164" s="1" t="s">
        <v>33</v>
      </c>
    </row>
    <row r="165" spans="10:11">
      <c r="J165" s="1" t="s">
        <v>34</v>
      </c>
      <c r="K165" s="1" t="s">
        <v>219</v>
      </c>
    </row>
    <row r="166" spans="10:11">
      <c r="J166" s="1" t="s">
        <v>220</v>
      </c>
      <c r="K166" s="1" t="s">
        <v>221</v>
      </c>
    </row>
    <row r="167" spans="10:11">
      <c r="J167" s="1" t="s">
        <v>222</v>
      </c>
      <c r="K167" s="1" t="s">
        <v>223</v>
      </c>
    </row>
    <row r="168" spans="10:11">
      <c r="J168" s="1" t="s">
        <v>224</v>
      </c>
      <c r="K168" s="1" t="s">
        <v>225</v>
      </c>
    </row>
    <row r="169" spans="10:11">
      <c r="J169" s="1" t="s">
        <v>226</v>
      </c>
      <c r="K169" s="1" t="s">
        <v>227</v>
      </c>
    </row>
    <row r="170" spans="10:11">
      <c r="J170" s="1" t="s">
        <v>228</v>
      </c>
      <c r="K170" s="1" t="s">
        <v>229</v>
      </c>
    </row>
    <row r="171" spans="10:11">
      <c r="J171" s="1" t="s">
        <v>230</v>
      </c>
      <c r="K171" s="1" t="s">
        <v>231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H29" sqref="H29"/>
    </sheetView>
  </sheetViews>
  <sheetFormatPr defaultRowHeight="15"/>
  <sheetData>
    <row r="1" spans="1:8" ht="27.95" customHeight="1">
      <c r="A1" s="9" t="s">
        <v>217</v>
      </c>
      <c r="D1" s="80" t="s">
        <v>158</v>
      </c>
      <c r="E1" s="80"/>
      <c r="F1" s="80"/>
      <c r="G1" s="80"/>
      <c r="H1" s="80"/>
    </row>
    <row r="3" spans="1:8">
      <c r="A3" s="14"/>
      <c r="B3" s="15"/>
      <c r="C3" s="15" t="s">
        <v>218</v>
      </c>
      <c r="D3" s="15"/>
      <c r="E3" s="15"/>
      <c r="F3" s="19"/>
    </row>
    <row r="4" spans="1:8">
      <c r="A4" s="16"/>
      <c r="B4" s="13"/>
      <c r="C4" s="13"/>
      <c r="D4" s="13"/>
      <c r="E4" s="13"/>
      <c r="F4" s="20"/>
    </row>
    <row r="5" spans="1:8">
      <c r="A5" s="16"/>
      <c r="B5" s="13"/>
      <c r="C5" s="13"/>
      <c r="D5" s="13"/>
      <c r="E5" s="13"/>
      <c r="F5" s="20"/>
    </row>
    <row r="6" spans="1:8">
      <c r="A6" s="16"/>
      <c r="B6" s="13"/>
      <c r="C6" s="13" t="s">
        <v>193</v>
      </c>
      <c r="D6" s="13"/>
      <c r="E6" s="13" t="s">
        <v>192</v>
      </c>
      <c r="F6" s="20" t="s">
        <v>194</v>
      </c>
    </row>
    <row r="7" spans="1:8">
      <c r="A7" s="16"/>
      <c r="B7" s="13"/>
      <c r="C7" s="13" t="s">
        <v>192</v>
      </c>
      <c r="D7" s="10"/>
      <c r="E7" s="10"/>
      <c r="F7" s="20"/>
    </row>
    <row r="8" spans="1:8">
      <c r="A8" s="16" t="s">
        <v>579</v>
      </c>
      <c r="B8" s="13"/>
      <c r="C8" s="13"/>
      <c r="D8" s="11">
        <f>StartUp!D16</f>
        <v>0</v>
      </c>
      <c r="E8" s="10"/>
      <c r="F8" s="20"/>
    </row>
    <row r="9" spans="1:8">
      <c r="A9" s="16"/>
      <c r="B9" s="13"/>
      <c r="C9" s="13" t="s">
        <v>192</v>
      </c>
      <c r="D9" s="10"/>
      <c r="E9" s="10"/>
      <c r="F9" s="20"/>
    </row>
    <row r="10" spans="1:8">
      <c r="A10" s="17"/>
      <c r="B10" s="18"/>
      <c r="C10" s="18" t="s">
        <v>195</v>
      </c>
      <c r="D10" s="18"/>
      <c r="E10" s="18"/>
      <c r="F10" s="21" t="s">
        <v>196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0"/>
  <sheetViews>
    <sheetView showGridLines="0" tabSelected="1" topLeftCell="D1" workbookViewId="0">
      <selection activeCell="E12" sqref="E12"/>
    </sheetView>
  </sheetViews>
  <sheetFormatPr defaultRowHeight="15"/>
  <cols>
    <col min="1" max="1" width="9.7109375" hidden="1" customWidth="1"/>
    <col min="2" max="2" width="13.5703125" hidden="1" customWidth="1"/>
    <col min="3" max="3" width="15.42578125" hidden="1" customWidth="1"/>
    <col min="4" max="5" width="30.7109375" customWidth="1"/>
  </cols>
  <sheetData>
    <row r="1" spans="1:12" ht="27.95" customHeight="1">
      <c r="A1" s="25" t="s">
        <v>67</v>
      </c>
      <c r="B1" s="25"/>
      <c r="C1" s="25"/>
      <c r="D1" s="80" t="s">
        <v>571</v>
      </c>
      <c r="E1" s="80"/>
      <c r="F1" s="36"/>
      <c r="G1" s="36"/>
      <c r="H1" s="36"/>
      <c r="I1" s="37"/>
      <c r="J1" s="25"/>
      <c r="K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>
      <c r="A3" s="31"/>
      <c r="B3" s="31"/>
      <c r="C3" s="31" t="s">
        <v>376</v>
      </c>
      <c r="D3" s="31"/>
      <c r="E3" s="31"/>
      <c r="F3" s="31"/>
      <c r="G3" s="31"/>
      <c r="H3" s="25"/>
      <c r="I3" s="25"/>
      <c r="J3" s="25"/>
      <c r="K3" s="25"/>
      <c r="L3" s="25"/>
    </row>
    <row r="4" spans="1:12" s="23" customFormat="1" hidden="1">
      <c r="A4" s="31"/>
      <c r="B4" s="31"/>
      <c r="C4" s="31"/>
      <c r="D4" s="31"/>
      <c r="E4" s="31"/>
      <c r="F4" s="31"/>
      <c r="G4" s="31"/>
      <c r="H4" s="25"/>
      <c r="I4" s="25"/>
      <c r="J4" s="25"/>
      <c r="K4" s="25"/>
      <c r="L4" s="25"/>
    </row>
    <row r="5" spans="1:12" s="23" customFormat="1" hidden="1">
      <c r="A5" s="31"/>
      <c r="B5" s="31"/>
      <c r="C5" s="31"/>
      <c r="D5" s="31"/>
      <c r="E5" s="31"/>
      <c r="F5" s="31"/>
      <c r="G5" s="31"/>
      <c r="H5" s="25"/>
      <c r="I5" s="25"/>
      <c r="J5" s="25"/>
      <c r="K5" s="25"/>
      <c r="L5" s="25"/>
    </row>
    <row r="6" spans="1:12" s="23" customFormat="1" hidden="1">
      <c r="A6" s="31"/>
      <c r="B6" s="31"/>
      <c r="C6" s="31" t="s">
        <v>193</v>
      </c>
      <c r="D6" s="31" t="s">
        <v>377</v>
      </c>
      <c r="E6" s="31"/>
      <c r="F6" s="31" t="s">
        <v>192</v>
      </c>
      <c r="G6" s="31" t="s">
        <v>194</v>
      </c>
      <c r="H6" s="25"/>
      <c r="I6" s="25"/>
      <c r="J6" s="25"/>
      <c r="K6" s="25"/>
      <c r="L6" s="25"/>
    </row>
    <row r="7" spans="1:12" s="23" customFormat="1" hidden="1">
      <c r="A7" s="31"/>
      <c r="B7" s="31"/>
      <c r="C7" s="31" t="s">
        <v>192</v>
      </c>
      <c r="D7" s="25"/>
      <c r="E7" s="25"/>
      <c r="F7" s="25"/>
      <c r="G7" s="31"/>
      <c r="H7" s="25"/>
      <c r="I7" s="25"/>
      <c r="J7" s="25"/>
      <c r="K7" s="25"/>
      <c r="L7" s="25"/>
    </row>
    <row r="8" spans="1:12" s="23" customFormat="1">
      <c r="A8" s="56" t="s">
        <v>584</v>
      </c>
      <c r="B8" s="56"/>
      <c r="C8" s="56"/>
      <c r="D8" s="55" t="s">
        <v>585</v>
      </c>
      <c r="E8" s="57" t="str">
        <f>StartUp!D25</f>
        <v>Stress Test</v>
      </c>
      <c r="F8" s="25"/>
      <c r="G8" s="31"/>
      <c r="H8" s="25"/>
      <c r="I8" s="25"/>
      <c r="J8" s="25"/>
      <c r="K8" s="25"/>
      <c r="L8" s="25"/>
    </row>
    <row r="9" spans="1:12" s="23" customFormat="1">
      <c r="A9" s="56" t="s">
        <v>586</v>
      </c>
      <c r="B9" s="56"/>
      <c r="C9" s="56"/>
      <c r="D9" s="55" t="s">
        <v>587</v>
      </c>
      <c r="E9" s="57" t="str">
        <f>StartUp!D26</f>
        <v>Stress Test</v>
      </c>
      <c r="F9" s="25"/>
      <c r="G9" s="31"/>
      <c r="H9" s="25"/>
      <c r="I9" s="25"/>
      <c r="J9" s="25"/>
      <c r="K9" s="25"/>
      <c r="L9" s="25"/>
    </row>
    <row r="10" spans="1:12" s="23" customFormat="1">
      <c r="A10" s="31" t="s">
        <v>378</v>
      </c>
      <c r="B10" s="31"/>
      <c r="C10" s="31"/>
      <c r="D10" s="76" t="s">
        <v>599</v>
      </c>
      <c r="E10" s="40">
        <f>StartUp!D17</f>
        <v>0</v>
      </c>
      <c r="F10" s="25"/>
      <c r="G10" s="31"/>
      <c r="H10" s="25"/>
      <c r="I10" s="25"/>
      <c r="J10" s="25"/>
      <c r="K10" s="25"/>
      <c r="L10" s="25"/>
    </row>
    <row r="11" spans="1:12" s="23" customFormat="1">
      <c r="A11" s="31" t="s">
        <v>579</v>
      </c>
      <c r="B11" s="31"/>
      <c r="C11" s="31"/>
      <c r="D11" s="76" t="s">
        <v>598</v>
      </c>
      <c r="E11" s="40">
        <f>StartUp!D16</f>
        <v>0</v>
      </c>
      <c r="F11" s="25"/>
      <c r="G11" s="31"/>
      <c r="H11" s="25"/>
      <c r="I11" s="25"/>
      <c r="J11" s="25"/>
      <c r="K11" s="25"/>
      <c r="L11" s="25"/>
    </row>
    <row r="12" spans="1:12" s="72" customFormat="1">
      <c r="A12" s="77" t="s">
        <v>388</v>
      </c>
      <c r="B12" s="77"/>
      <c r="C12" s="77"/>
      <c r="D12" s="79" t="s">
        <v>600</v>
      </c>
      <c r="E12" s="78">
        <f>StartUp!G9</f>
        <v>0</v>
      </c>
      <c r="F12" s="25"/>
      <c r="G12" s="71"/>
      <c r="H12" s="25"/>
      <c r="I12" s="25"/>
      <c r="J12" s="25"/>
      <c r="K12" s="25"/>
      <c r="L12" s="25"/>
    </row>
    <row r="13" spans="1:12" s="61" customFormat="1">
      <c r="A13" s="65" t="s">
        <v>591</v>
      </c>
      <c r="B13" s="65"/>
      <c r="C13" s="65"/>
      <c r="D13" s="64" t="s">
        <v>592</v>
      </c>
      <c r="E13" s="66" t="str">
        <f>StartUp!D22</f>
        <v>Monthly</v>
      </c>
      <c r="F13" s="25"/>
      <c r="G13" s="60"/>
      <c r="H13" s="25"/>
      <c r="I13" s="25"/>
      <c r="J13" s="25"/>
      <c r="K13" s="25"/>
      <c r="L13" s="25"/>
    </row>
    <row r="14" spans="1:12" s="58" customFormat="1">
      <c r="A14" s="60" t="s">
        <v>588</v>
      </c>
      <c r="B14" s="60"/>
      <c r="C14" s="60"/>
      <c r="D14" s="76" t="s">
        <v>2</v>
      </c>
      <c r="E14" s="63"/>
      <c r="F14" s="25"/>
      <c r="G14" s="56"/>
      <c r="H14" s="25"/>
      <c r="I14" s="25"/>
      <c r="J14" s="25"/>
      <c r="K14" s="25"/>
      <c r="L14" s="25"/>
    </row>
    <row r="15" spans="1:12" s="58" customFormat="1">
      <c r="A15" s="60" t="s">
        <v>589</v>
      </c>
      <c r="B15" s="60"/>
      <c r="C15" s="60"/>
      <c r="D15" s="59" t="s">
        <v>590</v>
      </c>
      <c r="E15" s="62"/>
      <c r="F15" s="25"/>
      <c r="G15" s="56"/>
      <c r="H15" s="25"/>
      <c r="I15" s="25"/>
      <c r="J15" s="25"/>
      <c r="K15" s="25"/>
      <c r="L15" s="25"/>
    </row>
    <row r="16" spans="1:12" s="69" customFormat="1">
      <c r="A16" s="68" t="s">
        <v>593</v>
      </c>
      <c r="B16" s="68"/>
      <c r="C16" s="68"/>
      <c r="D16" s="67" t="s">
        <v>594</v>
      </c>
      <c r="E16" s="70" t="str">
        <f>StartUp!D27</f>
        <v>V1.2</v>
      </c>
      <c r="F16" s="25"/>
      <c r="G16" s="68"/>
      <c r="H16" s="25"/>
      <c r="I16" s="25"/>
      <c r="J16" s="25"/>
      <c r="K16" s="25"/>
      <c r="L16" s="25"/>
    </row>
    <row r="17" spans="1:12" s="23" customFormat="1">
      <c r="A17" s="71" t="s">
        <v>596</v>
      </c>
      <c r="B17" s="71"/>
      <c r="C17" s="71"/>
      <c r="D17" s="54" t="s">
        <v>597</v>
      </c>
      <c r="E17" s="53">
        <f>StartUp!G8</f>
        <v>0</v>
      </c>
      <c r="F17" s="25"/>
      <c r="G17" s="31"/>
      <c r="H17" s="25"/>
      <c r="I17" s="25"/>
      <c r="J17" s="25"/>
      <c r="K17" s="25"/>
      <c r="L17" s="25"/>
    </row>
    <row r="18" spans="1:12" s="23" customFormat="1">
      <c r="A18" s="31"/>
      <c r="B18" s="31"/>
      <c r="C18" s="31" t="s">
        <v>192</v>
      </c>
      <c r="D18" s="25"/>
      <c r="E18" s="25"/>
      <c r="F18" s="25"/>
      <c r="G18" s="31"/>
      <c r="H18" s="25"/>
      <c r="I18" s="25"/>
      <c r="J18" s="25"/>
      <c r="K18" s="25"/>
      <c r="L18" s="25"/>
    </row>
    <row r="19" spans="1:12" s="23" customFormat="1">
      <c r="A19" s="31"/>
      <c r="B19" s="31"/>
      <c r="C19" s="31" t="s">
        <v>195</v>
      </c>
      <c r="D19" s="31"/>
      <c r="E19" s="31"/>
      <c r="F19" s="31"/>
      <c r="G19" s="31" t="s">
        <v>196</v>
      </c>
      <c r="H19" s="25"/>
      <c r="I19" s="25"/>
      <c r="J19" s="25"/>
      <c r="K19" s="25"/>
      <c r="L19" s="25"/>
    </row>
    <row r="20" spans="1:12" s="23" customForma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2" s="23" customForma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2" s="23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2" s="23" customForma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2" s="23" customForma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</sheetData>
  <mergeCells count="1">
    <mergeCell ref="D1:E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E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K75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C1048576"/>
    </sheetView>
  </sheetViews>
  <sheetFormatPr defaultRowHeight="15"/>
  <cols>
    <col min="1" max="3" width="9.140625" hidden="1" customWidth="1"/>
    <col min="4" max="4" width="49.42578125" customWidth="1"/>
    <col min="5" max="6" width="27" customWidth="1"/>
    <col min="7" max="7" width="29.42578125" customWidth="1"/>
  </cols>
  <sheetData>
    <row r="1" spans="1:37" ht="27.95" customHeight="1">
      <c r="A1" s="9" t="s">
        <v>426</v>
      </c>
      <c r="D1" s="80" t="s">
        <v>573</v>
      </c>
      <c r="E1" s="80"/>
      <c r="F1" s="80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hidden="1">
      <c r="G2" s="49">
        <f>(fn_E24_9_31072013*fn_F24_19_31072013)+(fn_E25_10_31072013*fn_F25_20_31072013)+(fn_E26_11_31072013*fn_F26_21_31072013)+(fn_E27_12_31072013*fn_F27_22_31072013)+(fn_E28_13_31072013*fn_F28_23_31072013)+(fn_E29_14_31072013*fn_F29_24_31072013)+(fn_E30_15_31072013*fn_F30_25_31072013)+(fn_E31_16_31072013*fn_F31_26_31072013)+(fn_E32_17_31072013*fn_F32_27_31072013)</f>
        <v>0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idden="1">
      <c r="A3" s="31"/>
      <c r="B3" s="31"/>
      <c r="C3" s="31" t="s">
        <v>427</v>
      </c>
      <c r="D3" s="31"/>
      <c r="E3" s="31"/>
      <c r="F3" s="31"/>
      <c r="G3" s="49"/>
      <c r="H3" s="49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idden="1">
      <c r="A4" s="31"/>
      <c r="B4" s="31"/>
      <c r="C4" s="31"/>
      <c r="D4" s="31"/>
      <c r="E4" s="31"/>
      <c r="F4" s="31"/>
      <c r="G4" s="31"/>
      <c r="H4" s="31"/>
    </row>
    <row r="5" spans="1:37">
      <c r="A5" s="31"/>
      <c r="B5" s="31"/>
      <c r="C5" s="31"/>
      <c r="D5" s="31"/>
      <c r="E5" s="31"/>
      <c r="F5" s="31"/>
      <c r="G5" s="31"/>
      <c r="H5" s="31"/>
    </row>
    <row r="6" spans="1:37">
      <c r="A6" s="31"/>
      <c r="B6" s="31"/>
      <c r="C6" s="31" t="s">
        <v>193</v>
      </c>
      <c r="D6" s="31" t="s">
        <v>377</v>
      </c>
      <c r="E6" s="31"/>
      <c r="F6" s="31"/>
      <c r="G6" s="31" t="s">
        <v>192</v>
      </c>
      <c r="H6" s="31" t="s">
        <v>194</v>
      </c>
    </row>
    <row r="7" spans="1:37" ht="30">
      <c r="A7" s="31"/>
      <c r="B7" s="31"/>
      <c r="C7" s="31" t="s">
        <v>377</v>
      </c>
      <c r="D7" s="29" t="s">
        <v>397</v>
      </c>
      <c r="E7" s="43" t="s">
        <v>395</v>
      </c>
      <c r="F7" s="43" t="s">
        <v>396</v>
      </c>
      <c r="H7" s="31"/>
    </row>
    <row r="8" spans="1:37" hidden="1">
      <c r="A8" s="31"/>
      <c r="B8" s="31"/>
      <c r="C8" s="31" t="s">
        <v>192</v>
      </c>
      <c r="D8" s="38"/>
      <c r="H8" s="31"/>
    </row>
    <row r="9" spans="1:37">
      <c r="A9" s="31"/>
      <c r="B9" s="31"/>
      <c r="C9" s="31"/>
      <c r="D9" s="26" t="s">
        <v>391</v>
      </c>
      <c r="E9" s="32"/>
      <c r="F9" s="51"/>
      <c r="H9" s="31"/>
    </row>
    <row r="10" spans="1:37">
      <c r="A10" s="31"/>
      <c r="B10" s="31"/>
      <c r="C10" s="31"/>
      <c r="D10" s="26" t="s">
        <v>392</v>
      </c>
      <c r="E10" s="32"/>
      <c r="F10" s="51"/>
      <c r="H10" s="31"/>
    </row>
    <row r="11" spans="1:37">
      <c r="A11" s="31"/>
      <c r="B11" s="31"/>
      <c r="C11" s="31"/>
      <c r="D11" s="26" t="s">
        <v>393</v>
      </c>
      <c r="E11" s="32"/>
      <c r="F11" s="51"/>
      <c r="H11" s="31"/>
    </row>
    <row r="12" spans="1:37">
      <c r="A12" s="31"/>
      <c r="B12" s="31"/>
      <c r="C12" s="31"/>
      <c r="D12" s="26" t="s">
        <v>394</v>
      </c>
      <c r="E12" s="32"/>
      <c r="F12" s="51"/>
      <c r="H12" s="31"/>
    </row>
    <row r="13" spans="1:37">
      <c r="A13" s="31"/>
      <c r="B13" s="31"/>
      <c r="C13" s="31"/>
      <c r="D13" s="27" t="s">
        <v>389</v>
      </c>
      <c r="E13" s="33">
        <f>fn_E9_0_31072013+fn_E10_1_31072013+fn_E11_2_31072013+fn_E12_3_31072013</f>
        <v>0</v>
      </c>
      <c r="F13" s="28"/>
      <c r="H13" s="31"/>
    </row>
    <row r="14" spans="1:37">
      <c r="A14" s="31"/>
      <c r="B14" s="31"/>
      <c r="C14" s="31"/>
      <c r="D14" s="27" t="s">
        <v>390</v>
      </c>
      <c r="E14" s="28"/>
      <c r="F14" s="52">
        <f>ROUND((IF(fn_E13_4_31072013&gt;0,((fn_E9_0_31072013*fn_F9_5_31072013)+(fn_E10_1_31072013*fn_F10_6_31072013)+(fn_E11_2_31072013*fn_F11_7_31072013)+(fn_E12_3_31072013*fn_F12_8_31072013))/fn_E13_4_31072013,0)),8)</f>
        <v>0</v>
      </c>
      <c r="H14" s="31"/>
    </row>
    <row r="15" spans="1:37">
      <c r="A15" s="31"/>
      <c r="B15" s="31"/>
      <c r="C15" s="31" t="s">
        <v>192</v>
      </c>
      <c r="H15" s="31"/>
    </row>
    <row r="16" spans="1:37" hidden="1">
      <c r="A16" s="31"/>
      <c r="B16" s="31"/>
      <c r="C16" s="31" t="s">
        <v>195</v>
      </c>
      <c r="D16" s="31"/>
      <c r="E16" s="31"/>
      <c r="F16" s="31"/>
      <c r="G16" s="31"/>
      <c r="H16" s="31" t="s">
        <v>196</v>
      </c>
    </row>
    <row r="17" spans="1:8" hidden="1"/>
    <row r="18" spans="1:8" hidden="1">
      <c r="A18" s="31"/>
      <c r="B18" s="31"/>
      <c r="C18" s="31" t="s">
        <v>428</v>
      </c>
      <c r="D18" s="31"/>
      <c r="E18" s="31"/>
      <c r="F18" s="31"/>
      <c r="G18" s="31"/>
      <c r="H18" s="31"/>
    </row>
    <row r="19" spans="1:8" hidden="1">
      <c r="A19" s="31"/>
      <c r="B19" s="31"/>
      <c r="C19" s="31"/>
      <c r="D19" s="31"/>
      <c r="E19" s="31"/>
      <c r="F19" s="31"/>
      <c r="G19" s="31"/>
      <c r="H19" s="31"/>
    </row>
    <row r="20" spans="1:8" hidden="1">
      <c r="A20" s="31"/>
      <c r="B20" s="31"/>
      <c r="C20" s="31"/>
      <c r="D20" s="31"/>
      <c r="E20" s="31"/>
      <c r="F20" s="31"/>
      <c r="G20" s="31"/>
      <c r="H20" s="31"/>
    </row>
    <row r="21" spans="1:8" hidden="1">
      <c r="A21" s="31"/>
      <c r="B21" s="31"/>
      <c r="C21" s="31" t="s">
        <v>193</v>
      </c>
      <c r="D21" s="31" t="s">
        <v>377</v>
      </c>
      <c r="E21" s="31"/>
      <c r="F21" s="31"/>
      <c r="G21" s="31" t="s">
        <v>192</v>
      </c>
      <c r="H21" s="31" t="s">
        <v>194</v>
      </c>
    </row>
    <row r="22" spans="1:8" ht="30">
      <c r="A22" s="31"/>
      <c r="B22" s="31"/>
      <c r="C22" s="44" t="s">
        <v>377</v>
      </c>
      <c r="D22" s="29" t="s">
        <v>429</v>
      </c>
      <c r="E22" s="43" t="s">
        <v>395</v>
      </c>
      <c r="F22" s="43" t="s">
        <v>396</v>
      </c>
      <c r="H22" s="31"/>
    </row>
    <row r="23" spans="1:8" hidden="1">
      <c r="A23" s="31"/>
      <c r="B23" s="31"/>
      <c r="C23" s="31" t="s">
        <v>192</v>
      </c>
      <c r="H23" s="31"/>
    </row>
    <row r="24" spans="1:8">
      <c r="A24" s="31"/>
      <c r="B24" s="31"/>
      <c r="C24" s="31"/>
      <c r="D24" s="26" t="s">
        <v>432</v>
      </c>
      <c r="E24" s="32"/>
      <c r="F24" s="51"/>
      <c r="H24" s="31"/>
    </row>
    <row r="25" spans="1:8">
      <c r="A25" s="31"/>
      <c r="B25" s="31"/>
      <c r="C25" s="31"/>
      <c r="D25" s="26" t="s">
        <v>433</v>
      </c>
      <c r="E25" s="32"/>
      <c r="F25" s="51"/>
      <c r="H25" s="31"/>
    </row>
    <row r="26" spans="1:8">
      <c r="A26" s="31"/>
      <c r="B26" s="31"/>
      <c r="C26" s="31"/>
      <c r="D26" s="26" t="s">
        <v>434</v>
      </c>
      <c r="E26" s="32"/>
      <c r="F26" s="51"/>
      <c r="H26" s="31"/>
    </row>
    <row r="27" spans="1:8">
      <c r="A27" s="31"/>
      <c r="B27" s="31"/>
      <c r="C27" s="31"/>
      <c r="D27" s="26" t="s">
        <v>435</v>
      </c>
      <c r="E27" s="32"/>
      <c r="F27" s="51"/>
      <c r="H27" s="31"/>
    </row>
    <row r="28" spans="1:8">
      <c r="A28" s="31"/>
      <c r="B28" s="31"/>
      <c r="C28" s="31"/>
      <c r="D28" s="26" t="s">
        <v>436</v>
      </c>
      <c r="E28" s="32"/>
      <c r="F28" s="51"/>
      <c r="H28" s="31"/>
    </row>
    <row r="29" spans="1:8">
      <c r="A29" s="31"/>
      <c r="B29" s="31"/>
      <c r="C29" s="31"/>
      <c r="D29" s="26" t="s">
        <v>437</v>
      </c>
      <c r="E29" s="32"/>
      <c r="F29" s="51"/>
      <c r="H29" s="31"/>
    </row>
    <row r="30" spans="1:8">
      <c r="A30" s="31"/>
      <c r="B30" s="31"/>
      <c r="C30" s="31"/>
      <c r="D30" s="26" t="s">
        <v>438</v>
      </c>
      <c r="E30" s="32"/>
      <c r="F30" s="51"/>
      <c r="H30" s="31"/>
    </row>
    <row r="31" spans="1:8">
      <c r="A31" s="31"/>
      <c r="B31" s="31"/>
      <c r="C31" s="31"/>
      <c r="D31" s="26" t="s">
        <v>439</v>
      </c>
      <c r="E31" s="32"/>
      <c r="F31" s="51"/>
      <c r="H31" s="31"/>
    </row>
    <row r="32" spans="1:8">
      <c r="A32" s="31"/>
      <c r="B32" s="31"/>
      <c r="C32" s="31"/>
      <c r="D32" s="26" t="s">
        <v>440</v>
      </c>
      <c r="E32" s="32"/>
      <c r="F32" s="51"/>
      <c r="H32" s="31"/>
    </row>
    <row r="33" spans="1:8">
      <c r="A33" s="31"/>
      <c r="B33" s="31"/>
      <c r="C33" s="31"/>
      <c r="D33" s="27" t="s">
        <v>430</v>
      </c>
      <c r="E33" s="33">
        <f>fn_E24_9_31072013+fn_E25_10_31072013+fn_E26_11_31072013+fn_E27_12_31072013+fn_E28_13_31072013+fn_E29_14_31072013+fn_E30_15_31072013+fn_E31_16_31072013+fn_E32_17_31072013</f>
        <v>0</v>
      </c>
      <c r="F33" s="28"/>
      <c r="H33" s="31"/>
    </row>
    <row r="34" spans="1:8">
      <c r="A34" s="31"/>
      <c r="B34" s="31"/>
      <c r="C34" s="31"/>
      <c r="D34" s="27" t="s">
        <v>431</v>
      </c>
      <c r="E34" s="28"/>
      <c r="F34" s="52">
        <f>ROUND((IF(fn_E33_18_31072013&gt;0,G2/fn_E33_18_31072013,0)),8)</f>
        <v>0</v>
      </c>
      <c r="H34" s="31"/>
    </row>
    <row r="35" spans="1:8">
      <c r="A35" s="31"/>
      <c r="B35" s="31"/>
      <c r="C35" s="31" t="s">
        <v>192</v>
      </c>
      <c r="H35" s="31"/>
    </row>
    <row r="36" spans="1:8" hidden="1">
      <c r="A36" s="31"/>
      <c r="B36" s="31"/>
      <c r="C36" s="31" t="s">
        <v>195</v>
      </c>
      <c r="D36" s="31"/>
      <c r="E36" s="31"/>
      <c r="F36" s="31"/>
      <c r="G36" s="31"/>
      <c r="H36" s="31" t="s">
        <v>196</v>
      </c>
    </row>
    <row r="37" spans="1:8" hidden="1"/>
    <row r="38" spans="1:8" hidden="1">
      <c r="A38" s="31"/>
      <c r="B38" s="31"/>
      <c r="C38" s="31" t="s">
        <v>504</v>
      </c>
      <c r="D38" s="31"/>
      <c r="E38" s="31"/>
      <c r="F38" s="31"/>
      <c r="G38" s="31"/>
      <c r="H38" s="31"/>
    </row>
    <row r="39" spans="1:8" hidden="1">
      <c r="A39" s="31"/>
      <c r="B39" s="31"/>
      <c r="C39" s="31"/>
      <c r="D39" s="31"/>
      <c r="E39" s="31"/>
      <c r="F39" s="31"/>
      <c r="G39" s="31"/>
      <c r="H39" s="31"/>
    </row>
    <row r="40" spans="1:8" hidden="1">
      <c r="A40" s="31"/>
      <c r="B40" s="31"/>
      <c r="C40" s="31"/>
      <c r="D40" s="31"/>
      <c r="E40" s="31"/>
      <c r="F40" s="31"/>
      <c r="G40" s="31"/>
      <c r="H40" s="31"/>
    </row>
    <row r="41" spans="1:8" hidden="1">
      <c r="A41" s="31"/>
      <c r="B41" s="31"/>
      <c r="C41" s="31" t="s">
        <v>193</v>
      </c>
      <c r="D41" s="31" t="s">
        <v>377</v>
      </c>
      <c r="E41" s="31" t="s">
        <v>377</v>
      </c>
      <c r="F41" s="31"/>
      <c r="G41" s="31" t="s">
        <v>192</v>
      </c>
      <c r="H41" s="31" t="s">
        <v>194</v>
      </c>
    </row>
    <row r="42" spans="1:8" hidden="1">
      <c r="A42" s="31"/>
      <c r="B42" s="31"/>
      <c r="C42" s="31" t="s">
        <v>192</v>
      </c>
      <c r="H42" s="31"/>
    </row>
    <row r="43" spans="1:8">
      <c r="A43" s="31" t="s">
        <v>515</v>
      </c>
      <c r="B43" s="31"/>
      <c r="C43" s="31"/>
      <c r="D43" s="86" t="s">
        <v>505</v>
      </c>
      <c r="E43" s="87"/>
      <c r="F43" s="33">
        <f>ROUND((IF(fn_E13_4_31072013-fn_E33_18_31072013=0,0,((fn_E13_4_31072013*fn_F14_29_31072013)-(fn_E33_18_31072013*fn_F34_28_31072013))/(fn_E13_4_31072013-fn_E33_18_31072013))),2)</f>
        <v>0</v>
      </c>
      <c r="H43" s="31"/>
    </row>
    <row r="44" spans="1:8">
      <c r="A44" s="31" t="s">
        <v>516</v>
      </c>
      <c r="B44" s="31"/>
      <c r="C44" s="31"/>
      <c r="D44" s="86" t="s">
        <v>506</v>
      </c>
      <c r="E44" s="87"/>
      <c r="F44" s="50">
        <f>ROUND((-F43/100),4)</f>
        <v>0</v>
      </c>
      <c r="H44" s="31"/>
    </row>
    <row r="45" spans="1:8">
      <c r="A45" s="31" t="s">
        <v>517</v>
      </c>
      <c r="B45" s="31"/>
      <c r="C45" s="31"/>
      <c r="D45" s="86" t="s">
        <v>507</v>
      </c>
      <c r="E45" s="87"/>
      <c r="F45" s="33">
        <f>ROUND((F44*F53),2)</f>
        <v>0</v>
      </c>
      <c r="H45" s="31"/>
    </row>
    <row r="46" spans="1:8">
      <c r="A46" s="31"/>
      <c r="B46" s="31"/>
      <c r="C46" s="31"/>
      <c r="D46" s="83" t="s">
        <v>508</v>
      </c>
      <c r="E46" s="84"/>
      <c r="F46" s="85"/>
      <c r="H46" s="31"/>
    </row>
    <row r="47" spans="1:8">
      <c r="A47" s="31" t="s">
        <v>518</v>
      </c>
      <c r="B47" s="31"/>
      <c r="C47" s="31"/>
      <c r="D47" s="81" t="s">
        <v>509</v>
      </c>
      <c r="E47" s="82"/>
      <c r="F47" s="32"/>
      <c r="H47" s="31"/>
    </row>
    <row r="48" spans="1:8">
      <c r="A48" s="31" t="s">
        <v>519</v>
      </c>
      <c r="B48" s="31"/>
      <c r="C48" s="31"/>
      <c r="D48" s="81" t="s">
        <v>510</v>
      </c>
      <c r="E48" s="82"/>
      <c r="F48" s="32"/>
      <c r="H48" s="31"/>
    </row>
    <row r="49" spans="1:8">
      <c r="A49" s="31" t="s">
        <v>520</v>
      </c>
      <c r="B49" s="31"/>
      <c r="C49" s="31"/>
      <c r="D49" s="81" t="s">
        <v>511</v>
      </c>
      <c r="E49" s="82"/>
      <c r="F49" s="32"/>
      <c r="H49" s="31"/>
    </row>
    <row r="50" spans="1:8">
      <c r="A50" s="31" t="s">
        <v>521</v>
      </c>
      <c r="B50" s="31"/>
      <c r="C50" s="31"/>
      <c r="D50" s="81" t="s">
        <v>512</v>
      </c>
      <c r="E50" s="82"/>
      <c r="F50" s="32"/>
      <c r="H50" s="31"/>
    </row>
    <row r="51" spans="1:8">
      <c r="A51" s="31" t="s">
        <v>522</v>
      </c>
      <c r="B51" s="31"/>
      <c r="C51" s="31"/>
      <c r="D51" s="81" t="s">
        <v>513</v>
      </c>
      <c r="E51" s="82"/>
      <c r="F51" s="33">
        <f>E72</f>
        <v>0</v>
      </c>
      <c r="G51" s="39" t="s">
        <v>580</v>
      </c>
      <c r="H51" s="31"/>
    </row>
    <row r="52" spans="1:8">
      <c r="A52" s="31" t="s">
        <v>523</v>
      </c>
      <c r="B52" s="31"/>
      <c r="C52" s="31"/>
      <c r="D52" s="81" t="s">
        <v>514</v>
      </c>
      <c r="E52" s="82"/>
      <c r="F52" s="32"/>
      <c r="G52" s="39"/>
      <c r="H52" s="31"/>
    </row>
    <row r="53" spans="1:8">
      <c r="A53" s="31" t="s">
        <v>524</v>
      </c>
      <c r="B53" s="31"/>
      <c r="C53" s="31"/>
      <c r="D53" s="81" t="s">
        <v>583</v>
      </c>
      <c r="E53" s="82"/>
      <c r="F53" s="32"/>
      <c r="H53" s="31"/>
    </row>
    <row r="54" spans="1:8">
      <c r="A54" s="31"/>
      <c r="B54" s="31"/>
      <c r="C54" s="31" t="s">
        <v>192</v>
      </c>
      <c r="H54" s="31"/>
    </row>
    <row r="55" spans="1:8" hidden="1">
      <c r="A55" s="31"/>
      <c r="B55" s="31"/>
      <c r="C55" s="31" t="s">
        <v>195</v>
      </c>
      <c r="D55" s="31"/>
      <c r="E55" s="31"/>
      <c r="F55" s="31"/>
      <c r="G55" s="31"/>
      <c r="H55" s="31" t="s">
        <v>196</v>
      </c>
    </row>
    <row r="56" spans="1:8" hidden="1"/>
    <row r="57" spans="1:8" hidden="1">
      <c r="A57" s="31"/>
      <c r="B57" s="31"/>
      <c r="C57" s="31" t="s">
        <v>525</v>
      </c>
      <c r="D57" s="31"/>
      <c r="E57" s="31"/>
      <c r="F57" s="31"/>
      <c r="G57" s="31"/>
    </row>
    <row r="58" spans="1:8" hidden="1">
      <c r="A58" s="31"/>
      <c r="B58" s="31"/>
      <c r="C58" s="31"/>
      <c r="D58" s="31"/>
      <c r="E58" s="31" t="s">
        <v>522</v>
      </c>
      <c r="F58" s="31"/>
      <c r="G58" s="31"/>
    </row>
    <row r="59" spans="1:8" hidden="1">
      <c r="A59" s="31"/>
      <c r="B59" s="31"/>
      <c r="C59" s="31"/>
      <c r="D59" s="31" t="s">
        <v>527</v>
      </c>
      <c r="E59" s="31"/>
      <c r="F59" s="31"/>
      <c r="G59" s="31"/>
    </row>
    <row r="60" spans="1:8" hidden="1">
      <c r="A60" s="31"/>
      <c r="B60" s="31"/>
      <c r="C60" s="31" t="s">
        <v>193</v>
      </c>
      <c r="D60" s="31" t="s">
        <v>526</v>
      </c>
      <c r="E60" s="31"/>
      <c r="F60" s="31" t="s">
        <v>192</v>
      </c>
      <c r="G60" s="31" t="s">
        <v>194</v>
      </c>
    </row>
    <row r="61" spans="1:8">
      <c r="A61" s="31"/>
      <c r="B61" s="31"/>
      <c r="C61" s="31" t="s">
        <v>377</v>
      </c>
      <c r="D61" s="41" t="s">
        <v>528</v>
      </c>
      <c r="E61" s="42" t="s">
        <v>582</v>
      </c>
      <c r="G61" s="31"/>
    </row>
    <row r="62" spans="1:8" hidden="1">
      <c r="A62" s="31"/>
      <c r="B62" s="31"/>
      <c r="C62" s="31" t="s">
        <v>192</v>
      </c>
      <c r="G62" s="31"/>
    </row>
    <row r="63" spans="1:8">
      <c r="A63" s="31"/>
      <c r="B63" s="31"/>
      <c r="C63" s="44"/>
      <c r="D63" s="30"/>
      <c r="E63" s="32"/>
      <c r="G63" s="31"/>
    </row>
    <row r="64" spans="1:8" hidden="1">
      <c r="A64" s="31"/>
      <c r="B64" s="31"/>
      <c r="C64" s="31" t="s">
        <v>192</v>
      </c>
      <c r="G64" s="31"/>
    </row>
    <row r="65" spans="1:7" hidden="1">
      <c r="A65" s="31"/>
      <c r="B65" s="31"/>
      <c r="C65" s="31" t="s">
        <v>195</v>
      </c>
      <c r="D65" s="31"/>
      <c r="E65" s="31"/>
      <c r="F65" s="31"/>
      <c r="G65" s="31" t="s">
        <v>196</v>
      </c>
    </row>
    <row r="66" spans="1:7" hidden="1"/>
    <row r="67" spans="1:7" hidden="1">
      <c r="A67" s="31"/>
      <c r="B67" s="31"/>
      <c r="C67" s="31" t="s">
        <v>577</v>
      </c>
      <c r="D67" s="31"/>
      <c r="E67" s="31"/>
      <c r="F67" s="31"/>
      <c r="G67" s="31"/>
    </row>
    <row r="68" spans="1:7" hidden="1">
      <c r="A68" s="31"/>
      <c r="B68" s="31"/>
      <c r="C68" s="31"/>
      <c r="D68" s="31"/>
      <c r="E68" s="31"/>
      <c r="F68" s="31"/>
      <c r="G68" s="31"/>
    </row>
    <row r="69" spans="1:7" hidden="1">
      <c r="A69" s="31"/>
      <c r="B69" s="31"/>
      <c r="C69" s="31"/>
      <c r="D69" s="31"/>
      <c r="E69" s="31"/>
      <c r="F69" s="31"/>
      <c r="G69" s="31"/>
    </row>
    <row r="70" spans="1:7" hidden="1">
      <c r="A70" s="31"/>
      <c r="B70" s="31"/>
      <c r="C70" s="31" t="s">
        <v>193</v>
      </c>
      <c r="D70" s="31" t="s">
        <v>377</v>
      </c>
      <c r="E70" s="31"/>
      <c r="F70" s="31" t="s">
        <v>192</v>
      </c>
      <c r="G70" s="31" t="s">
        <v>194</v>
      </c>
    </row>
    <row r="71" spans="1:7" hidden="1">
      <c r="A71" s="31"/>
      <c r="B71" s="31"/>
      <c r="C71" s="31" t="s">
        <v>192</v>
      </c>
      <c r="G71" s="31"/>
    </row>
    <row r="72" spans="1:7">
      <c r="A72" s="31" t="s">
        <v>522</v>
      </c>
      <c r="B72" s="31"/>
      <c r="C72" s="44"/>
      <c r="D72" s="27" t="s">
        <v>578</v>
      </c>
      <c r="E72" s="33">
        <f t="array" ref="E72">SUM(E63:E71)</f>
        <v>0</v>
      </c>
      <c r="G72" s="31"/>
    </row>
    <row r="73" spans="1:7" ht="32.25" customHeight="1">
      <c r="A73" s="31"/>
      <c r="B73" s="31"/>
      <c r="C73" s="44"/>
      <c r="D73" s="88" t="s">
        <v>581</v>
      </c>
      <c r="E73" s="89"/>
      <c r="G73" s="31"/>
    </row>
    <row r="74" spans="1:7">
      <c r="A74" s="31"/>
      <c r="B74" s="31"/>
      <c r="C74" s="31" t="s">
        <v>192</v>
      </c>
      <c r="G74" s="31"/>
    </row>
    <row r="75" spans="1:7">
      <c r="A75" s="31"/>
      <c r="B75" s="31"/>
      <c r="C75" s="31" t="s">
        <v>195</v>
      </c>
      <c r="D75" s="31"/>
      <c r="E75" s="31"/>
      <c r="F75" s="31"/>
      <c r="G75" s="31" t="s">
        <v>196</v>
      </c>
    </row>
  </sheetData>
  <sheetProtection password="A44A" sheet="1" objects="1" scenarios="1"/>
  <mergeCells count="13">
    <mergeCell ref="D48:E48"/>
    <mergeCell ref="D49:E49"/>
    <mergeCell ref="D50:E50"/>
    <mergeCell ref="D73:E73"/>
    <mergeCell ref="D51:E51"/>
    <mergeCell ref="D52:E52"/>
    <mergeCell ref="D53:E53"/>
    <mergeCell ref="D47:E47"/>
    <mergeCell ref="D1:F1"/>
    <mergeCell ref="D46:F46"/>
    <mergeCell ref="D43:E43"/>
    <mergeCell ref="D44:E44"/>
    <mergeCell ref="D45:E45"/>
  </mergeCells>
  <phoneticPr fontId="2" type="noConversion"/>
  <dataValidations count="42">
    <dataValidation type="decimal" allowBlank="1" showInputMessage="1" showErrorMessage="1" errorTitle="Input Error" error="Please enter a numeric value between -99999999999999999 and 99999999999999999" sqref="E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2">
      <formula1>-99999999999999900</formula1>
      <formula2>99999999999999900</formula2>
    </dataValidation>
  </dataValidations>
  <hyperlinks>
    <hyperlink ref="G51" location="'Stress Test'!E63" display="Enter in Details of Other Income"/>
  </hyperlink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31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58.28515625" customWidth="1"/>
    <col min="5" max="5" width="20.28515625" customWidth="1"/>
  </cols>
  <sheetData>
    <row r="1" spans="1:8" ht="27.95" customHeight="1">
      <c r="A1" s="9" t="s">
        <v>529</v>
      </c>
      <c r="D1" s="80" t="s">
        <v>574</v>
      </c>
      <c r="E1" s="80"/>
      <c r="F1" s="36"/>
      <c r="G1" s="36"/>
      <c r="H1" s="36"/>
    </row>
    <row r="3" spans="1:8">
      <c r="A3" s="31"/>
      <c r="B3" s="31"/>
      <c r="C3" s="45" t="s">
        <v>530</v>
      </c>
      <c r="D3" s="45"/>
      <c r="E3" s="31"/>
      <c r="F3" s="31"/>
      <c r="G3" s="31"/>
    </row>
    <row r="4" spans="1:8" hidden="1">
      <c r="A4" s="31"/>
      <c r="B4" s="31"/>
      <c r="C4" s="31"/>
      <c r="D4" s="31"/>
      <c r="E4" s="31"/>
      <c r="F4" s="31"/>
      <c r="G4" s="31"/>
    </row>
    <row r="5" spans="1:8" hidden="1">
      <c r="A5" s="31"/>
      <c r="B5" s="31"/>
      <c r="C5" s="31"/>
      <c r="D5" s="31"/>
      <c r="E5" s="31"/>
      <c r="F5" s="31"/>
      <c r="G5" s="31"/>
    </row>
    <row r="6" spans="1:8" hidden="1">
      <c r="A6" s="31"/>
      <c r="B6" s="31"/>
      <c r="C6" s="31" t="s">
        <v>193</v>
      </c>
      <c r="D6" s="31" t="s">
        <v>377</v>
      </c>
      <c r="E6" s="31"/>
      <c r="F6" s="31" t="s">
        <v>192</v>
      </c>
      <c r="G6" s="31" t="s">
        <v>194</v>
      </c>
    </row>
    <row r="7" spans="1:8">
      <c r="A7" s="31"/>
      <c r="B7" s="31"/>
      <c r="C7" s="31" t="s">
        <v>377</v>
      </c>
      <c r="D7" s="90" t="s">
        <v>552</v>
      </c>
      <c r="E7" s="91"/>
      <c r="G7" s="31"/>
    </row>
    <row r="8" spans="1:8" hidden="1">
      <c r="A8" s="31"/>
      <c r="B8" s="31"/>
      <c r="C8" s="31" t="s">
        <v>192</v>
      </c>
      <c r="G8" s="31"/>
    </row>
    <row r="9" spans="1:8">
      <c r="A9" s="31" t="s">
        <v>553</v>
      </c>
      <c r="B9" s="31"/>
      <c r="C9" s="31"/>
      <c r="D9" s="26" t="s">
        <v>531</v>
      </c>
      <c r="E9" s="32"/>
      <c r="G9" s="31"/>
    </row>
    <row r="10" spans="1:8">
      <c r="A10" s="31" t="s">
        <v>554</v>
      </c>
      <c r="B10" s="31"/>
      <c r="C10" s="31"/>
      <c r="D10" s="26" t="s">
        <v>532</v>
      </c>
      <c r="E10" s="32"/>
      <c r="G10" s="31"/>
    </row>
    <row r="11" spans="1:8">
      <c r="A11" s="31" t="s">
        <v>555</v>
      </c>
      <c r="B11" s="31"/>
      <c r="C11" s="31"/>
      <c r="D11" s="26" t="s">
        <v>533</v>
      </c>
      <c r="E11" s="32"/>
      <c r="G11" s="31"/>
    </row>
    <row r="12" spans="1:8">
      <c r="A12" s="31" t="s">
        <v>556</v>
      </c>
      <c r="B12" s="31"/>
      <c r="C12" s="31"/>
      <c r="D12" s="26" t="s">
        <v>534</v>
      </c>
      <c r="E12" s="33">
        <f>E9+E10+E11</f>
        <v>0</v>
      </c>
      <c r="G12" s="31"/>
    </row>
    <row r="13" spans="1:8">
      <c r="A13" s="31"/>
      <c r="B13" s="31"/>
      <c r="C13" s="31"/>
      <c r="D13" s="83" t="s">
        <v>535</v>
      </c>
      <c r="E13" s="85"/>
      <c r="G13" s="31"/>
    </row>
    <row r="14" spans="1:8">
      <c r="A14" s="31" t="s">
        <v>557</v>
      </c>
      <c r="B14" s="31"/>
      <c r="C14" s="31"/>
      <c r="D14" s="26" t="s">
        <v>536</v>
      </c>
      <c r="E14" s="32"/>
      <c r="G14" s="31"/>
    </row>
    <row r="15" spans="1:8">
      <c r="A15" s="31" t="s">
        <v>558</v>
      </c>
      <c r="B15" s="31"/>
      <c r="C15" s="31"/>
      <c r="D15" s="26" t="s">
        <v>537</v>
      </c>
      <c r="E15" s="32"/>
      <c r="G15" s="31"/>
    </row>
    <row r="16" spans="1:8">
      <c r="A16" s="31" t="s">
        <v>559</v>
      </c>
      <c r="B16" s="31"/>
      <c r="C16" s="31"/>
      <c r="D16" s="26" t="s">
        <v>538</v>
      </c>
      <c r="E16" s="32"/>
      <c r="G16" s="31"/>
    </row>
    <row r="17" spans="1:7">
      <c r="A17" s="31" t="s">
        <v>560</v>
      </c>
      <c r="B17" s="31"/>
      <c r="C17" s="31"/>
      <c r="D17" s="26" t="s">
        <v>539</v>
      </c>
      <c r="E17" s="32"/>
      <c r="G17" s="31"/>
    </row>
    <row r="18" spans="1:7">
      <c r="A18" s="31" t="s">
        <v>561</v>
      </c>
      <c r="B18" s="31"/>
      <c r="C18" s="31"/>
      <c r="D18" s="26" t="s">
        <v>540</v>
      </c>
      <c r="E18" s="32"/>
      <c r="G18" s="31"/>
    </row>
    <row r="19" spans="1:7">
      <c r="A19" s="31" t="s">
        <v>562</v>
      </c>
      <c r="B19" s="31"/>
      <c r="C19" s="31"/>
      <c r="D19" s="26" t="s">
        <v>541</v>
      </c>
      <c r="E19" s="32"/>
      <c r="G19" s="31"/>
    </row>
    <row r="20" spans="1:7">
      <c r="A20" s="31" t="s">
        <v>563</v>
      </c>
      <c r="B20" s="31"/>
      <c r="C20" s="31"/>
      <c r="D20" s="26" t="s">
        <v>542</v>
      </c>
      <c r="E20" s="33">
        <f>E14+E15+E16+E17+E18+E19</f>
        <v>0</v>
      </c>
      <c r="G20" s="31"/>
    </row>
    <row r="21" spans="1:7">
      <c r="A21" s="31" t="s">
        <v>564</v>
      </c>
      <c r="B21" s="31"/>
      <c r="C21" s="31"/>
      <c r="D21" s="26" t="s">
        <v>543</v>
      </c>
      <c r="E21" s="33">
        <f>E12-E20</f>
        <v>0</v>
      </c>
      <c r="G21" s="31"/>
    </row>
    <row r="22" spans="1:7">
      <c r="A22" s="31"/>
      <c r="B22" s="31"/>
      <c r="C22" s="31"/>
      <c r="D22" s="83" t="s">
        <v>544</v>
      </c>
      <c r="E22" s="85"/>
      <c r="G22" s="31"/>
    </row>
    <row r="23" spans="1:7">
      <c r="A23" s="31" t="s">
        <v>565</v>
      </c>
      <c r="B23" s="31"/>
      <c r="C23" s="31"/>
      <c r="D23" s="26" t="s">
        <v>545</v>
      </c>
      <c r="E23" s="32"/>
      <c r="G23" s="31"/>
    </row>
    <row r="24" spans="1:7">
      <c r="A24" s="31" t="s">
        <v>566</v>
      </c>
      <c r="B24" s="31"/>
      <c r="C24" s="31"/>
      <c r="D24" s="26" t="s">
        <v>546</v>
      </c>
      <c r="E24" s="33">
        <f>E21-E23</f>
        <v>0</v>
      </c>
      <c r="G24" s="31"/>
    </row>
    <row r="25" spans="1:7">
      <c r="A25" s="31" t="s">
        <v>567</v>
      </c>
      <c r="B25" s="31"/>
      <c r="C25" s="31"/>
      <c r="D25" s="26" t="s">
        <v>547</v>
      </c>
      <c r="E25" s="32"/>
      <c r="G25" s="31"/>
    </row>
    <row r="26" spans="1:7">
      <c r="A26" s="31" t="s">
        <v>568</v>
      </c>
      <c r="B26" s="31"/>
      <c r="C26" s="31"/>
      <c r="D26" s="26" t="s">
        <v>548</v>
      </c>
      <c r="E26" s="32"/>
      <c r="G26" s="31"/>
    </row>
    <row r="27" spans="1:7">
      <c r="A27" s="31" t="s">
        <v>569</v>
      </c>
      <c r="B27" s="31"/>
      <c r="C27" s="31"/>
      <c r="D27" s="26" t="s">
        <v>549</v>
      </c>
      <c r="E27" s="33">
        <f>E25+E26</f>
        <v>0</v>
      </c>
      <c r="G27" s="31"/>
    </row>
    <row r="28" spans="1:7" ht="30">
      <c r="A28" s="31" t="s">
        <v>570</v>
      </c>
      <c r="B28" s="31"/>
      <c r="C28" s="31"/>
      <c r="D28" s="26" t="s">
        <v>550</v>
      </c>
      <c r="E28" s="50">
        <f>ROUND((IF(E27&gt;0,E24/E27,0)),4)</f>
        <v>0</v>
      </c>
      <c r="G28" s="31"/>
    </row>
    <row r="29" spans="1:7">
      <c r="A29" s="31"/>
      <c r="B29" s="31"/>
      <c r="C29" s="31"/>
      <c r="D29" s="85" t="s">
        <v>551</v>
      </c>
      <c r="E29" s="85"/>
      <c r="G29" s="31"/>
    </row>
    <row r="30" spans="1:7">
      <c r="A30" s="31"/>
      <c r="B30" s="31"/>
      <c r="C30" s="31" t="s">
        <v>192</v>
      </c>
      <c r="G30" s="31"/>
    </row>
    <row r="31" spans="1:7">
      <c r="A31" s="31"/>
      <c r="B31" s="31"/>
      <c r="C31" s="31" t="s">
        <v>195</v>
      </c>
      <c r="D31" s="31"/>
      <c r="E31" s="31"/>
      <c r="F31" s="31"/>
      <c r="G31" s="31" t="s">
        <v>196</v>
      </c>
    </row>
  </sheetData>
  <sheetProtection password="A44A" sheet="1" objects="1" scenarios="1"/>
  <mergeCells count="5">
    <mergeCell ref="D1:E1"/>
    <mergeCell ref="D13:E13"/>
    <mergeCell ref="D22:E22"/>
    <mergeCell ref="D29:E29"/>
    <mergeCell ref="D7:E7"/>
  </mergeCells>
  <phoneticPr fontId="2" type="noConversion"/>
  <dataValidations count="18">
    <dataValidation type="decimal" allowBlank="1" showInputMessage="1" showErrorMessage="1" errorTitle="Input Error" error="Please enter a numeric value between -99999999999999999 and 99999999999999999" sqref="E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L17"/>
  <sheetViews>
    <sheetView showGridLines="0" topLeftCell="D1" workbookViewId="0">
      <selection activeCell="E9" sqref="E9"/>
    </sheetView>
  </sheetViews>
  <sheetFormatPr defaultRowHeight="15"/>
  <cols>
    <col min="1" max="3" width="9.140625" hidden="1" customWidth="1"/>
    <col min="4" max="4" width="33.85546875" customWidth="1"/>
    <col min="5" max="5" width="30.7109375" customWidth="1"/>
  </cols>
  <sheetData>
    <row r="1" spans="1:12" ht="27.95" customHeight="1">
      <c r="A1" s="9" t="s">
        <v>68</v>
      </c>
      <c r="B1" s="24"/>
      <c r="C1" s="24"/>
      <c r="D1" s="80" t="s">
        <v>572</v>
      </c>
      <c r="E1" s="80"/>
      <c r="F1" s="36"/>
      <c r="G1" s="36"/>
      <c r="H1" s="36"/>
      <c r="I1" s="24"/>
      <c r="J1" s="24"/>
      <c r="K1" s="24"/>
    </row>
    <row r="2" spans="1:12">
      <c r="A2" s="9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>
      <c r="A3" s="31"/>
      <c r="B3" s="31"/>
      <c r="C3" s="31" t="s">
        <v>379</v>
      </c>
      <c r="D3" s="31"/>
      <c r="E3" s="31"/>
      <c r="F3" s="31"/>
      <c r="G3" s="31"/>
      <c r="H3" s="24"/>
      <c r="I3" s="24"/>
      <c r="J3" s="24"/>
      <c r="K3" s="24"/>
      <c r="L3" s="24"/>
    </row>
    <row r="4" spans="1:12" s="23" customFormat="1" hidden="1">
      <c r="A4" s="46"/>
      <c r="B4" s="31"/>
      <c r="C4" s="31"/>
      <c r="D4" s="31"/>
      <c r="E4" s="31"/>
      <c r="F4" s="31"/>
      <c r="G4" s="31"/>
      <c r="H4" s="24"/>
      <c r="I4" s="24"/>
      <c r="J4" s="24"/>
      <c r="K4" s="24"/>
      <c r="L4" s="24"/>
    </row>
    <row r="5" spans="1:12" s="23" customFormat="1" hidden="1">
      <c r="A5" s="46"/>
      <c r="B5" s="31"/>
      <c r="C5" s="31"/>
      <c r="D5" s="31"/>
      <c r="E5" s="31"/>
      <c r="F5" s="31"/>
      <c r="G5" s="31"/>
      <c r="H5" s="24"/>
      <c r="I5" s="24"/>
      <c r="J5" s="24"/>
      <c r="K5" s="24"/>
      <c r="L5" s="24"/>
    </row>
    <row r="6" spans="1:12" s="23" customFormat="1" hidden="1">
      <c r="A6" s="46"/>
      <c r="B6" s="31"/>
      <c r="C6" s="31" t="s">
        <v>193</v>
      </c>
      <c r="D6" s="31" t="s">
        <v>377</v>
      </c>
      <c r="E6" s="31"/>
      <c r="F6" s="31" t="s">
        <v>192</v>
      </c>
      <c r="G6" s="31" t="s">
        <v>194</v>
      </c>
      <c r="H6" s="24"/>
      <c r="I6" s="24"/>
      <c r="J6" s="24"/>
      <c r="K6" s="24"/>
      <c r="L6" s="24"/>
    </row>
    <row r="7" spans="1:12" s="23" customFormat="1" hidden="1">
      <c r="A7" s="46"/>
      <c r="B7" s="31"/>
      <c r="C7" s="31" t="s">
        <v>192</v>
      </c>
      <c r="D7" s="24"/>
      <c r="E7" s="24"/>
      <c r="F7" s="24"/>
      <c r="G7" s="31"/>
      <c r="H7" s="24"/>
      <c r="I7" s="24"/>
      <c r="J7" s="24"/>
      <c r="K7" s="24"/>
      <c r="L7" s="24"/>
    </row>
    <row r="8" spans="1:12" s="23" customFormat="1">
      <c r="A8" s="46" t="s">
        <v>384</v>
      </c>
      <c r="B8" s="31"/>
      <c r="C8" s="31"/>
      <c r="D8" s="27" t="s">
        <v>380</v>
      </c>
      <c r="E8" s="34"/>
      <c r="F8" s="24"/>
      <c r="G8" s="31"/>
      <c r="H8" s="24"/>
      <c r="I8" s="24"/>
      <c r="J8" s="24"/>
      <c r="K8" s="24"/>
      <c r="L8" s="24"/>
    </row>
    <row r="9" spans="1:12" s="23" customFormat="1" ht="15" customHeight="1">
      <c r="A9" s="46" t="s">
        <v>385</v>
      </c>
      <c r="B9" s="31"/>
      <c r="C9" s="31"/>
      <c r="D9" s="27" t="s">
        <v>381</v>
      </c>
      <c r="E9" s="34"/>
      <c r="F9" s="24"/>
      <c r="G9" s="31"/>
      <c r="H9" s="24"/>
      <c r="I9" s="24"/>
      <c r="J9" s="24"/>
      <c r="K9" s="24"/>
      <c r="L9" s="24"/>
    </row>
    <row r="10" spans="1:12" s="23" customFormat="1">
      <c r="A10" s="46" t="s">
        <v>386</v>
      </c>
      <c r="B10" s="31"/>
      <c r="C10" s="31"/>
      <c r="D10" s="27" t="s">
        <v>382</v>
      </c>
      <c r="E10" s="34"/>
      <c r="F10" s="24"/>
      <c r="G10" s="31"/>
      <c r="H10" s="24"/>
      <c r="I10" s="24"/>
      <c r="J10" s="24"/>
      <c r="K10" s="24"/>
      <c r="L10" s="24"/>
    </row>
    <row r="11" spans="1:12" s="23" customFormat="1">
      <c r="A11" s="46" t="s">
        <v>387</v>
      </c>
      <c r="B11" s="46"/>
      <c r="C11" s="46"/>
      <c r="D11" s="27" t="s">
        <v>383</v>
      </c>
      <c r="E11" s="35"/>
      <c r="G11" s="46"/>
    </row>
    <row r="12" spans="1:12" s="23" customFormat="1">
      <c r="A12" s="46"/>
      <c r="B12" s="46"/>
      <c r="C12" s="46" t="s">
        <v>192</v>
      </c>
      <c r="G12" s="46"/>
    </row>
    <row r="13" spans="1:12" s="23" customFormat="1">
      <c r="A13" s="46"/>
      <c r="B13" s="46"/>
      <c r="C13" s="46" t="s">
        <v>195</v>
      </c>
      <c r="D13" s="46"/>
      <c r="E13" s="46"/>
      <c r="F13" s="46"/>
      <c r="G13" s="46" t="s">
        <v>196</v>
      </c>
    </row>
    <row r="14" spans="1:12" s="23" customFormat="1"/>
    <row r="15" spans="1:12" s="23" customFormat="1" ht="15.75" customHeight="1"/>
    <row r="16" spans="1:12" s="23" customFormat="1"/>
    <row r="17" s="23" customFormat="1"/>
  </sheetData>
  <sheetProtection password="A44A" sheet="1" objects="1" scenarios="1"/>
  <mergeCells count="1"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30"/>
  <sheetViews>
    <sheetView workbookViewId="0">
      <selection activeCell="P5" sqref="P5"/>
    </sheetView>
  </sheetViews>
  <sheetFormatPr defaultRowHeight="15"/>
  <sheetData>
    <row r="1" spans="1:5">
      <c r="A1" t="s">
        <v>398</v>
      </c>
      <c r="B1" t="s">
        <v>399</v>
      </c>
      <c r="C1" t="s">
        <v>400</v>
      </c>
      <c r="D1" t="s">
        <v>401</v>
      </c>
      <c r="E1" t="s">
        <v>402</v>
      </c>
    </row>
    <row r="2" spans="1:5">
      <c r="A2" t="s">
        <v>404</v>
      </c>
      <c r="B2" t="s">
        <v>399</v>
      </c>
      <c r="C2" t="s">
        <v>405</v>
      </c>
      <c r="D2" t="s">
        <v>401</v>
      </c>
      <c r="E2" t="s">
        <v>406</v>
      </c>
    </row>
    <row r="3" spans="1:5">
      <c r="A3" t="s">
        <v>407</v>
      </c>
      <c r="B3" t="s">
        <v>399</v>
      </c>
      <c r="C3" t="s">
        <v>408</v>
      </c>
      <c r="D3" t="s">
        <v>401</v>
      </c>
      <c r="E3" t="s">
        <v>409</v>
      </c>
    </row>
    <row r="4" spans="1:5">
      <c r="A4" t="s">
        <v>414</v>
      </c>
      <c r="B4" t="s">
        <v>399</v>
      </c>
      <c r="C4" t="s">
        <v>415</v>
      </c>
      <c r="D4" t="s">
        <v>401</v>
      </c>
      <c r="E4" t="s">
        <v>416</v>
      </c>
    </row>
    <row r="5" spans="1:5">
      <c r="A5" t="s">
        <v>417</v>
      </c>
      <c r="B5" t="s">
        <v>399</v>
      </c>
      <c r="C5" t="s">
        <v>418</v>
      </c>
      <c r="D5" t="s">
        <v>401</v>
      </c>
      <c r="E5" t="s">
        <v>419</v>
      </c>
    </row>
    <row r="6" spans="1:5">
      <c r="A6" t="s">
        <v>420</v>
      </c>
      <c r="B6" t="s">
        <v>399</v>
      </c>
      <c r="C6" t="s">
        <v>421</v>
      </c>
      <c r="D6" t="s">
        <v>401</v>
      </c>
      <c r="E6" t="s">
        <v>422</v>
      </c>
    </row>
    <row r="7" spans="1:5">
      <c r="A7" t="s">
        <v>423</v>
      </c>
      <c r="B7" t="s">
        <v>399</v>
      </c>
      <c r="C7" t="s">
        <v>424</v>
      </c>
      <c r="D7" t="s">
        <v>401</v>
      </c>
      <c r="E7" t="s">
        <v>425</v>
      </c>
    </row>
    <row r="8" spans="1:5">
      <c r="A8" t="s">
        <v>441</v>
      </c>
      <c r="B8" t="s">
        <v>399</v>
      </c>
      <c r="C8" t="s">
        <v>442</v>
      </c>
      <c r="D8" t="s">
        <v>401</v>
      </c>
      <c r="E8" t="s">
        <v>443</v>
      </c>
    </row>
    <row r="9" spans="1:5">
      <c r="A9" t="s">
        <v>444</v>
      </c>
      <c r="B9" t="s">
        <v>399</v>
      </c>
      <c r="C9" t="s">
        <v>445</v>
      </c>
      <c r="D9" t="s">
        <v>401</v>
      </c>
      <c r="E9" t="s">
        <v>446</v>
      </c>
    </row>
    <row r="10" spans="1:5">
      <c r="A10" t="s">
        <v>447</v>
      </c>
      <c r="B10" t="s">
        <v>399</v>
      </c>
      <c r="C10" t="s">
        <v>448</v>
      </c>
      <c r="D10" t="s">
        <v>401</v>
      </c>
      <c r="E10" t="s">
        <v>449</v>
      </c>
    </row>
    <row r="11" spans="1:5">
      <c r="A11" t="s">
        <v>450</v>
      </c>
      <c r="B11" t="s">
        <v>399</v>
      </c>
      <c r="C11" t="s">
        <v>451</v>
      </c>
      <c r="D11" t="s">
        <v>401</v>
      </c>
      <c r="E11" t="s">
        <v>452</v>
      </c>
    </row>
    <row r="12" spans="1:5">
      <c r="A12" t="s">
        <v>453</v>
      </c>
      <c r="B12" t="s">
        <v>399</v>
      </c>
      <c r="C12" t="s">
        <v>454</v>
      </c>
      <c r="D12" t="s">
        <v>401</v>
      </c>
      <c r="E12" t="s">
        <v>455</v>
      </c>
    </row>
    <row r="13" spans="1:5">
      <c r="A13" t="s">
        <v>456</v>
      </c>
      <c r="B13" t="s">
        <v>399</v>
      </c>
      <c r="C13" t="s">
        <v>457</v>
      </c>
      <c r="D13" t="s">
        <v>401</v>
      </c>
      <c r="E13" t="s">
        <v>458</v>
      </c>
    </row>
    <row r="14" spans="1:5">
      <c r="A14" t="s">
        <v>459</v>
      </c>
      <c r="B14" t="s">
        <v>399</v>
      </c>
      <c r="C14" t="s">
        <v>460</v>
      </c>
      <c r="D14" t="s">
        <v>401</v>
      </c>
      <c r="E14" t="s">
        <v>461</v>
      </c>
    </row>
    <row r="15" spans="1:5">
      <c r="A15" t="s">
        <v>462</v>
      </c>
      <c r="B15" t="s">
        <v>399</v>
      </c>
      <c r="C15" t="s">
        <v>463</v>
      </c>
      <c r="D15" t="s">
        <v>401</v>
      </c>
      <c r="E15" t="s">
        <v>464</v>
      </c>
    </row>
    <row r="16" spans="1:5">
      <c r="A16" t="s">
        <v>465</v>
      </c>
      <c r="B16" t="s">
        <v>399</v>
      </c>
      <c r="C16" t="s">
        <v>466</v>
      </c>
      <c r="D16" t="s">
        <v>401</v>
      </c>
      <c r="E16" t="s">
        <v>467</v>
      </c>
    </row>
    <row r="17" spans="1:5">
      <c r="A17" t="s">
        <v>468</v>
      </c>
      <c r="B17" t="s">
        <v>399</v>
      </c>
      <c r="C17" t="s">
        <v>469</v>
      </c>
      <c r="D17" t="s">
        <v>401</v>
      </c>
      <c r="E17" t="s">
        <v>470</v>
      </c>
    </row>
    <row r="18" spans="1:5">
      <c r="A18" t="s">
        <v>471</v>
      </c>
      <c r="B18" t="s">
        <v>399</v>
      </c>
      <c r="C18" t="s">
        <v>472</v>
      </c>
      <c r="D18" t="s">
        <v>401</v>
      </c>
      <c r="E18" t="s">
        <v>473</v>
      </c>
    </row>
    <row r="19" spans="1:5">
      <c r="A19" t="s">
        <v>474</v>
      </c>
      <c r="B19" t="s">
        <v>399</v>
      </c>
      <c r="C19" t="s">
        <v>475</v>
      </c>
      <c r="D19" t="s">
        <v>401</v>
      </c>
      <c r="E19" t="s">
        <v>476</v>
      </c>
    </row>
    <row r="20" spans="1:5">
      <c r="A20" t="s">
        <v>477</v>
      </c>
      <c r="B20" t="s">
        <v>399</v>
      </c>
      <c r="C20" t="s">
        <v>478</v>
      </c>
      <c r="D20" t="s">
        <v>401</v>
      </c>
      <c r="E20" t="s">
        <v>479</v>
      </c>
    </row>
    <row r="21" spans="1:5">
      <c r="A21" t="s">
        <v>480</v>
      </c>
      <c r="B21" t="s">
        <v>399</v>
      </c>
      <c r="C21" t="s">
        <v>481</v>
      </c>
      <c r="D21" t="s">
        <v>401</v>
      </c>
      <c r="E21" t="s">
        <v>482</v>
      </c>
    </row>
    <row r="22" spans="1:5">
      <c r="A22" t="s">
        <v>483</v>
      </c>
      <c r="B22" t="s">
        <v>399</v>
      </c>
      <c r="C22" t="s">
        <v>484</v>
      </c>
      <c r="D22" t="s">
        <v>401</v>
      </c>
      <c r="E22" t="s">
        <v>485</v>
      </c>
    </row>
    <row r="23" spans="1:5">
      <c r="A23" t="s">
        <v>486</v>
      </c>
      <c r="B23" t="s">
        <v>399</v>
      </c>
      <c r="C23" t="s">
        <v>487</v>
      </c>
      <c r="D23" t="s">
        <v>401</v>
      </c>
      <c r="E23" t="s">
        <v>488</v>
      </c>
    </row>
    <row r="24" spans="1:5">
      <c r="A24" t="s">
        <v>489</v>
      </c>
      <c r="B24" t="s">
        <v>399</v>
      </c>
      <c r="C24" t="s">
        <v>490</v>
      </c>
      <c r="D24" t="s">
        <v>401</v>
      </c>
      <c r="E24" t="s">
        <v>491</v>
      </c>
    </row>
    <row r="25" spans="1:5">
      <c r="A25" t="s">
        <v>492</v>
      </c>
      <c r="B25" t="s">
        <v>399</v>
      </c>
      <c r="C25" t="s">
        <v>493</v>
      </c>
      <c r="D25" t="s">
        <v>401</v>
      </c>
      <c r="E25" t="s">
        <v>494</v>
      </c>
    </row>
    <row r="26" spans="1:5">
      <c r="A26" t="s">
        <v>495</v>
      </c>
      <c r="B26" t="s">
        <v>399</v>
      </c>
      <c r="C26" t="s">
        <v>496</v>
      </c>
      <c r="D26" t="s">
        <v>401</v>
      </c>
      <c r="E26" t="s">
        <v>497</v>
      </c>
    </row>
    <row r="27" spans="1:5">
      <c r="A27" t="s">
        <v>498</v>
      </c>
      <c r="B27" t="s">
        <v>399</v>
      </c>
      <c r="C27" t="s">
        <v>499</v>
      </c>
      <c r="D27" t="s">
        <v>401</v>
      </c>
      <c r="E27" t="s">
        <v>500</v>
      </c>
    </row>
    <row r="28" spans="1:5">
      <c r="A28" t="s">
        <v>410</v>
      </c>
      <c r="B28" t="s">
        <v>399</v>
      </c>
      <c r="C28" t="s">
        <v>411</v>
      </c>
      <c r="D28" t="s">
        <v>412</v>
      </c>
      <c r="E28" t="s">
        <v>413</v>
      </c>
    </row>
    <row r="29" spans="1:5">
      <c r="A29" t="s">
        <v>501</v>
      </c>
      <c r="B29" t="s">
        <v>399</v>
      </c>
      <c r="C29" t="s">
        <v>502</v>
      </c>
      <c r="D29" t="s">
        <v>412</v>
      </c>
      <c r="E29" t="s">
        <v>503</v>
      </c>
    </row>
    <row r="30" spans="1:5">
      <c r="A30" t="s">
        <v>403</v>
      </c>
      <c r="B30" t="s">
        <v>399</v>
      </c>
      <c r="C30" t="s">
        <v>575</v>
      </c>
      <c r="D30" t="s">
        <v>401</v>
      </c>
      <c r="E30" t="s">
        <v>576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E41D10CD-5E55-455A-98D4-1B483079BD5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38</vt:i4>
      </vt:variant>
    </vt:vector>
  </HeadingPairs>
  <TitlesOfParts>
    <vt:vector size="42" baseType="lpstr">
      <vt:lpstr>General Information</vt:lpstr>
      <vt:lpstr>Stress Test</vt:lpstr>
      <vt:lpstr>CRAR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'Stress Test'!fn_E10_1_31072013</vt:lpstr>
      <vt:lpstr>'Stress Test'!fn_E11_2_31072013</vt:lpstr>
      <vt:lpstr>'Stress Test'!fn_E12_3_31072013</vt:lpstr>
      <vt:lpstr>'Stress Test'!fn_E13_4_31072013</vt:lpstr>
      <vt:lpstr>'Stress Test'!fn_E24_9_31072013</vt:lpstr>
      <vt:lpstr>'Stress Test'!fn_E25_10_31072013</vt:lpstr>
      <vt:lpstr>'Stress Test'!fn_E26_11_31072013</vt:lpstr>
      <vt:lpstr>'Stress Test'!fn_E27_12_31072013</vt:lpstr>
      <vt:lpstr>'Stress Test'!fn_E28_13_31072013</vt:lpstr>
      <vt:lpstr>'Stress Test'!fn_E29_14_31072013</vt:lpstr>
      <vt:lpstr>'Stress Test'!fn_E30_15_31072013</vt:lpstr>
      <vt:lpstr>'Stress Test'!fn_E31_16_31072013</vt:lpstr>
      <vt:lpstr>'Stress Test'!fn_E32_17_31072013</vt:lpstr>
      <vt:lpstr>'Stress Test'!fn_E33_18_31072013</vt:lpstr>
      <vt:lpstr>'Stress Test'!fn_E9_0_31072013</vt:lpstr>
      <vt:lpstr>'Stress Test'!fn_F10_6_31072013</vt:lpstr>
      <vt:lpstr>'Stress Test'!fn_F11_7_31072013</vt:lpstr>
      <vt:lpstr>'Stress Test'!fn_F12_8_31072013</vt:lpstr>
      <vt:lpstr>'Stress Test'!fn_F14_29_31072013</vt:lpstr>
      <vt:lpstr>'Stress Test'!fn_F24_19_31072013</vt:lpstr>
      <vt:lpstr>'Stress Test'!fn_F25_20_31072013</vt:lpstr>
      <vt:lpstr>'Stress Test'!fn_F26_21_31072013</vt:lpstr>
      <vt:lpstr>'Stress Test'!fn_F27_22_31072013</vt:lpstr>
      <vt:lpstr>'Stress Test'!fn_F28_23_31072013</vt:lpstr>
      <vt:lpstr>'Stress Test'!fn_F29_24_31072013</vt:lpstr>
      <vt:lpstr>'Stress Test'!fn_F30_25_31072013</vt:lpstr>
      <vt:lpstr>'Stress Test'!fn_F31_26_31072013</vt:lpstr>
      <vt:lpstr>'Stress Test'!fn_F32_27_31072013</vt:lpstr>
      <vt:lpstr>'Stress Test'!fn_F34_28_31072013</vt:lpstr>
      <vt:lpstr>'Stress Test'!fn_F9_5_31072013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Raskar</dc:creator>
  <cp:lastModifiedBy>Manish Paithankar</cp:lastModifiedBy>
  <dcterms:created xsi:type="dcterms:W3CDTF">2010-12-09T08:47:06Z</dcterms:created>
  <dcterms:modified xsi:type="dcterms:W3CDTF">2018-01-09T08:10:13Z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