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120" yWindow="-120" windowWidth="29040" windowHeight="15840" tabRatio="927" firstSheet="6" activeTab="6"/>
  </bookViews>
  <sheets>
    <sheet name="MainSheet" sheetId="1" state="veryHidden" r:id="rId1"/>
    <sheet name="StartUp" sheetId="2" state="veryHidden" r:id="rId2"/>
    <sheet name="Data" sheetId="3" state="veryHidden" r:id="rId3"/>
    <sheet name="+FootnoteTexts" sheetId="36" state="veryHidden" r:id="rId4"/>
    <sheet name="+Elements" sheetId="37" state="veryHidden" r:id="rId5"/>
    <sheet name="StartUpDataSheet" sheetId="53" state="veryHidden" r:id="rId6"/>
    <sheet name="General Information" sheetId="57" r:id="rId7"/>
    <sheet name="Capital Funds Risk Assets Ratio" sheetId="58" r:id="rId8"/>
    <sheet name="Risk Assets On BS Items" sheetId="59" r:id="rId9"/>
    <sheet name="Off BS Items" sheetId="60" r:id="rId10"/>
    <sheet name="Weighted Non Fund Exp" sheetId="61" r:id="rId11"/>
    <sheet name="Contracts &amp; Derivatives" sheetId="62" r:id="rId12"/>
    <sheet name="Signatory" sheetId="63" r:id="rId13"/>
    <sheet name="+Lineitems" sheetId="39" state="veryHidden" r:id="rId14"/>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6" i="62" l="1"/>
  <c r="I66" i="62" s="1"/>
  <c r="I55" i="62"/>
  <c r="G55" i="62"/>
  <c r="G54" i="62"/>
  <c r="G40" i="62" s="1" a="1"/>
  <c r="G40" i="62" s="1"/>
  <c r="E40" i="62" a="1"/>
  <c r="E40" i="62" s="1"/>
  <c r="G27" i="62"/>
  <c r="I27" i="62" s="1"/>
  <c r="G26" i="62"/>
  <c r="I26" i="62" s="1"/>
  <c r="G14" i="62" a="1"/>
  <c r="G14" i="62" s="1"/>
  <c r="E14" i="62" a="1"/>
  <c r="E14" i="62"/>
  <c r="E67" i="62" s="1"/>
  <c r="F33" i="61"/>
  <c r="H21" i="61"/>
  <c r="J21" i="61" s="1"/>
  <c r="H20" i="61"/>
  <c r="J20" i="61" s="1"/>
  <c r="J19" i="61"/>
  <c r="H19" i="61"/>
  <c r="H18" i="61"/>
  <c r="J18" i="61" s="1"/>
  <c r="H17" i="61"/>
  <c r="J17" i="61" s="1"/>
  <c r="H16" i="61"/>
  <c r="J16" i="61" s="1"/>
  <c r="J15" i="61"/>
  <c r="H15" i="61"/>
  <c r="H14" i="61"/>
  <c r="J14" i="61" s="1"/>
  <c r="H13" i="61"/>
  <c r="J13" i="61" s="1"/>
  <c r="H12" i="61"/>
  <c r="H33" i="61" s="1"/>
  <c r="H46" i="60"/>
  <c r="G44" i="60"/>
  <c r="F44" i="60"/>
  <c r="H44" i="60" s="1"/>
  <c r="H43" i="60"/>
  <c r="K43" i="60" s="1"/>
  <c r="H42" i="60"/>
  <c r="K42" i="60" s="1"/>
  <c r="K41" i="60"/>
  <c r="H41" i="60"/>
  <c r="H40" i="60"/>
  <c r="G40" i="60"/>
  <c r="F40" i="60"/>
  <c r="H39" i="60"/>
  <c r="K39" i="60" s="1"/>
  <c r="K38" i="60"/>
  <c r="H38" i="60"/>
  <c r="H37" i="60"/>
  <c r="K37" i="60" s="1"/>
  <c r="G36" i="60"/>
  <c r="F36" i="60"/>
  <c r="H36" i="60" s="1"/>
  <c r="K35" i="60"/>
  <c r="H35" i="60"/>
  <c r="H34" i="60"/>
  <c r="K34" i="60" s="1"/>
  <c r="H33" i="60"/>
  <c r="K33" i="60" s="1"/>
  <c r="G32" i="60"/>
  <c r="H32" i="60" s="1"/>
  <c r="F32" i="60"/>
  <c r="H31" i="60"/>
  <c r="K31" i="60" s="1"/>
  <c r="H30" i="60"/>
  <c r="K30" i="60" s="1"/>
  <c r="H29" i="60"/>
  <c r="K29" i="60" s="1"/>
  <c r="G28" i="60"/>
  <c r="F28" i="60"/>
  <c r="H28" i="60" s="1"/>
  <c r="H27" i="60"/>
  <c r="K27" i="60" s="1"/>
  <c r="H26" i="60"/>
  <c r="K26" i="60" s="1"/>
  <c r="K28" i="60" s="1"/>
  <c r="K25" i="60"/>
  <c r="H25" i="60"/>
  <c r="H24" i="60"/>
  <c r="G24" i="60"/>
  <c r="F24" i="60"/>
  <c r="H23" i="60"/>
  <c r="K23" i="60" s="1"/>
  <c r="K22" i="60"/>
  <c r="H22" i="60"/>
  <c r="H21" i="60"/>
  <c r="K21" i="60" s="1"/>
  <c r="G20" i="60"/>
  <c r="F20" i="60"/>
  <c r="H20" i="60" s="1"/>
  <c r="K19" i="60"/>
  <c r="H19" i="60"/>
  <c r="H18" i="60"/>
  <c r="K18" i="60" s="1"/>
  <c r="H17" i="60"/>
  <c r="K17" i="60" s="1"/>
  <c r="G16" i="60"/>
  <c r="G45" i="60" s="1"/>
  <c r="F16" i="60"/>
  <c r="H15" i="60"/>
  <c r="K15" i="60" s="1"/>
  <c r="H14" i="60"/>
  <c r="K14" i="60" s="1"/>
  <c r="H13" i="60"/>
  <c r="K13" i="60" s="1"/>
  <c r="I92" i="59"/>
  <c r="G92" i="59"/>
  <c r="G91" i="59"/>
  <c r="I91" i="59" s="1"/>
  <c r="I90" i="59" s="1"/>
  <c r="F90" i="59"/>
  <c r="E90" i="59"/>
  <c r="G90" i="59" s="1"/>
  <c r="I79" i="59"/>
  <c r="I68" i="59" s="1" a="1"/>
  <c r="I68" i="59" s="1"/>
  <c r="G79" i="59"/>
  <c r="F68" i="59" a="1"/>
  <c r="F68" i="59" s="1"/>
  <c r="F62" i="59" s="1"/>
  <c r="E68" i="59" a="1"/>
  <c r="E68" i="59"/>
  <c r="G68" i="59" s="1"/>
  <c r="G67" i="59"/>
  <c r="I67" i="59" s="1"/>
  <c r="I66" i="59"/>
  <c r="G66" i="59"/>
  <c r="I65" i="59"/>
  <c r="G65" i="59"/>
  <c r="G64" i="59"/>
  <c r="I64" i="59" s="1"/>
  <c r="G63" i="59"/>
  <c r="I63" i="59" s="1"/>
  <c r="G61" i="59"/>
  <c r="I61" i="59" s="1"/>
  <c r="G59" i="59"/>
  <c r="I59" i="59" s="1"/>
  <c r="I58" i="59"/>
  <c r="G58" i="59"/>
  <c r="I56" i="59"/>
  <c r="G56" i="59"/>
  <c r="G55" i="59"/>
  <c r="I55" i="59" s="1"/>
  <c r="G54" i="59"/>
  <c r="I54" i="59" s="1"/>
  <c r="I53" i="59"/>
  <c r="I52" i="59" s="1"/>
  <c r="G53" i="59"/>
  <c r="F52" i="59"/>
  <c r="E52" i="59"/>
  <c r="G52" i="59" s="1"/>
  <c r="G51" i="59"/>
  <c r="I51" i="59" s="1"/>
  <c r="I50" i="59"/>
  <c r="G50" i="59"/>
  <c r="I49" i="59"/>
  <c r="G49" i="59"/>
  <c r="G48" i="59"/>
  <c r="I48" i="59" s="1"/>
  <c r="F47" i="59"/>
  <c r="G47" i="59" s="1"/>
  <c r="E47" i="59"/>
  <c r="I45" i="59"/>
  <c r="G45" i="59"/>
  <c r="G44" i="59"/>
  <c r="I44" i="59" s="1"/>
  <c r="G43" i="59"/>
  <c r="I43" i="59" s="1"/>
  <c r="I40" i="59" s="1"/>
  <c r="I39" i="59" s="1"/>
  <c r="I42" i="59"/>
  <c r="G42" i="59"/>
  <c r="I41" i="59"/>
  <c r="G41" i="59"/>
  <c r="G40" i="59"/>
  <c r="F40" i="59"/>
  <c r="E40" i="59"/>
  <c r="E39" i="59" s="1"/>
  <c r="F39" i="59"/>
  <c r="F34" i="59" s="1"/>
  <c r="G38" i="59"/>
  <c r="I38" i="59" s="1"/>
  <c r="G37" i="59"/>
  <c r="I37" i="59" s="1"/>
  <c r="I36" i="59"/>
  <c r="G36" i="59"/>
  <c r="I35" i="59"/>
  <c r="G35" i="59"/>
  <c r="I33" i="59"/>
  <c r="G33" i="59"/>
  <c r="I31" i="59"/>
  <c r="G31" i="59"/>
  <c r="G30" i="59"/>
  <c r="I30" i="59" s="1"/>
  <c r="G29" i="59"/>
  <c r="I29" i="59" s="1"/>
  <c r="I28" i="59"/>
  <c r="G28" i="59"/>
  <c r="I27" i="59"/>
  <c r="G27" i="59"/>
  <c r="G26" i="59"/>
  <c r="I26" i="59" s="1"/>
  <c r="G25" i="59"/>
  <c r="I25" i="59" s="1"/>
  <c r="I24" i="59"/>
  <c r="G24" i="59"/>
  <c r="I23" i="59"/>
  <c r="G23" i="59"/>
  <c r="G22" i="59"/>
  <c r="I22" i="59" s="1"/>
  <c r="G21" i="59"/>
  <c r="I21" i="59" s="1"/>
  <c r="I20" i="59"/>
  <c r="I18" i="59" s="1"/>
  <c r="G20" i="59"/>
  <c r="I19" i="59"/>
  <c r="G19" i="59"/>
  <c r="G18" i="59"/>
  <c r="F18" i="59"/>
  <c r="E18" i="59"/>
  <c r="I17" i="59"/>
  <c r="G17" i="59"/>
  <c r="I16" i="59"/>
  <c r="G16" i="59"/>
  <c r="G15" i="59"/>
  <c r="I15" i="59" s="1"/>
  <c r="G14" i="59"/>
  <c r="I14" i="59" s="1"/>
  <c r="I13" i="59" s="1"/>
  <c r="F13" i="59"/>
  <c r="E13" i="59"/>
  <c r="G13" i="59" s="1"/>
  <c r="E34" i="58"/>
  <c r="E22" i="58"/>
  <c r="E23" i="58" s="1"/>
  <c r="E16" i="58"/>
  <c r="E18" i="57"/>
  <c r="E17" i="57"/>
  <c r="E12" i="57"/>
  <c r="E10" i="57"/>
  <c r="E9" i="57"/>
  <c r="E8" i="57"/>
  <c r="E7" i="57"/>
  <c r="D8" i="53"/>
  <c r="D12" i="2"/>
  <c r="D9" i="2"/>
  <c r="E13" i="57" s="1"/>
  <c r="D8" i="2"/>
  <c r="I62" i="59" l="1"/>
  <c r="G39" i="59"/>
  <c r="E34" i="59"/>
  <c r="G34" i="59" s="1"/>
  <c r="K16" i="60"/>
  <c r="K32" i="60"/>
  <c r="G67" i="62"/>
  <c r="I14" i="62" a="1"/>
  <c r="I14" i="62" s="1"/>
  <c r="I67" i="62" s="1"/>
  <c r="K24" i="60"/>
  <c r="K40" i="60"/>
  <c r="K44" i="60"/>
  <c r="I47" i="59"/>
  <c r="I34" i="59" s="1"/>
  <c r="E39" i="58" s="1"/>
  <c r="K20" i="60"/>
  <c r="K36" i="60"/>
  <c r="E35" i="58"/>
  <c r="E36" i="58" s="1"/>
  <c r="E37" i="58" s="1"/>
  <c r="I54" i="62"/>
  <c r="I40" i="62" s="1" a="1"/>
  <c r="I40" i="62" s="1"/>
  <c r="J12" i="61"/>
  <c r="J33" i="61" s="1"/>
  <c r="H16" i="60"/>
  <c r="F45" i="60"/>
  <c r="H45" i="60" s="1"/>
  <c r="E62" i="59"/>
  <c r="G62" i="59" s="1"/>
  <c r="K45" i="60" l="1"/>
  <c r="E40" i="58" s="1"/>
  <c r="E41" i="58" s="1"/>
  <c r="E42" i="58" s="1"/>
</calcChain>
</file>

<file path=xl/comments1.xml><?xml version="1.0" encoding="utf-8"?>
<comments xmlns="http://schemas.openxmlformats.org/spreadsheetml/2006/main">
  <authors>
    <author>myiris</author>
  </authors>
  <commentList>
    <comment ref="E42" authorId="0" shapeId="0">
      <text>
        <r>
          <rPr>
            <b/>
            <sz val="9"/>
            <color indexed="81"/>
            <rFont val="Tahoma"/>
            <family val="2"/>
          </rPr>
          <t xml:space="preserve">[Unit: PURE]
[Scale: Actuals]
</t>
        </r>
      </text>
    </comment>
  </commentList>
</comments>
</file>

<file path=xl/comments2.xml><?xml version="1.0" encoding="utf-8"?>
<comments xmlns="http://schemas.openxmlformats.org/spreadsheetml/2006/main">
  <authors>
    <author>myiris</author>
  </authors>
  <commentList>
    <comment ref="H13" authorId="0" shapeId="0">
      <text>
        <r>
          <rPr>
            <b/>
            <sz val="9"/>
            <color indexed="81"/>
            <rFont val="Tahoma"/>
            <family val="2"/>
          </rPr>
          <t xml:space="preserve">[Unit: PURE]
[Scale: Actuals]
</t>
        </r>
      </text>
    </comment>
    <comment ref="H14" authorId="0" shapeId="0">
      <text>
        <r>
          <rPr>
            <b/>
            <sz val="9"/>
            <color indexed="81"/>
            <rFont val="Tahoma"/>
            <family val="2"/>
          </rPr>
          <t xml:space="preserve">[Unit: PURE]
[Scale: Actuals]
</t>
        </r>
      </text>
    </comment>
    <comment ref="H15" authorId="0" shapeId="0">
      <text>
        <r>
          <rPr>
            <b/>
            <sz val="9"/>
            <color indexed="81"/>
            <rFont val="Tahoma"/>
            <family val="2"/>
          </rPr>
          <t xml:space="preserve">[Unit: PURE]
[Scale: Actuals]
</t>
        </r>
      </text>
    </comment>
    <comment ref="H16" authorId="0" shapeId="0">
      <text>
        <r>
          <rPr>
            <b/>
            <sz val="9"/>
            <color indexed="81"/>
            <rFont val="Tahoma"/>
            <family val="2"/>
          </rPr>
          <t xml:space="preserve">[Unit: PURE]
[Scale: Actuals]
</t>
        </r>
      </text>
    </comment>
    <comment ref="H17" authorId="0" shapeId="0">
      <text>
        <r>
          <rPr>
            <b/>
            <sz val="9"/>
            <color indexed="81"/>
            <rFont val="Tahoma"/>
            <family val="2"/>
          </rPr>
          <t xml:space="preserve">[Unit: PURE]
[Scale: Actuals]
</t>
        </r>
      </text>
    </comment>
    <comment ref="H18" authorId="0" shapeId="0">
      <text>
        <r>
          <rPr>
            <b/>
            <sz val="9"/>
            <color indexed="81"/>
            <rFont val="Tahoma"/>
            <family val="2"/>
          </rPr>
          <t xml:space="preserve">[Unit: PURE]
[Scale: Actuals]
</t>
        </r>
      </text>
    </comment>
    <comment ref="H19" authorId="0" shapeId="0">
      <text>
        <r>
          <rPr>
            <b/>
            <sz val="9"/>
            <color indexed="81"/>
            <rFont val="Tahoma"/>
            <family val="2"/>
          </rPr>
          <t xml:space="preserve">[Unit: PURE]
[Scale: Actuals]
</t>
        </r>
      </text>
    </comment>
    <comment ref="H20" authorId="0" shapeId="0">
      <text>
        <r>
          <rPr>
            <b/>
            <sz val="9"/>
            <color indexed="81"/>
            <rFont val="Tahoma"/>
            <family val="2"/>
          </rPr>
          <t xml:space="preserve">[Unit: PURE]
[Scale: Actuals]
</t>
        </r>
      </text>
    </comment>
    <comment ref="H21" authorId="0" shapeId="0">
      <text>
        <r>
          <rPr>
            <b/>
            <sz val="9"/>
            <color indexed="81"/>
            <rFont val="Tahoma"/>
            <family val="2"/>
          </rPr>
          <t xml:space="preserve">[Unit: PURE]
[Scale: Actuals]
</t>
        </r>
      </text>
    </comment>
    <comment ref="H22" authorId="0" shapeId="0">
      <text>
        <r>
          <rPr>
            <b/>
            <sz val="9"/>
            <color indexed="81"/>
            <rFont val="Tahoma"/>
            <family val="2"/>
          </rPr>
          <t xml:space="preserve">[Unit: PURE]
[Scale: Actuals]
</t>
        </r>
      </text>
    </comment>
    <comment ref="H23" authorId="0" shapeId="0">
      <text>
        <r>
          <rPr>
            <b/>
            <sz val="9"/>
            <color indexed="81"/>
            <rFont val="Tahoma"/>
            <family val="2"/>
          </rPr>
          <t xml:space="preserve">[Unit: PURE]
[Scale: Actuals]
</t>
        </r>
      </text>
    </comment>
    <comment ref="H24" authorId="0" shapeId="0">
      <text>
        <r>
          <rPr>
            <b/>
            <sz val="9"/>
            <color indexed="81"/>
            <rFont val="Tahoma"/>
            <family val="2"/>
          </rPr>
          <t xml:space="preserve">[Unit: PURE]
[Scale: Actuals]
</t>
        </r>
      </text>
    </comment>
    <comment ref="H25" authorId="0" shapeId="0">
      <text>
        <r>
          <rPr>
            <b/>
            <sz val="9"/>
            <color indexed="81"/>
            <rFont val="Tahoma"/>
            <family val="2"/>
          </rPr>
          <t xml:space="preserve">[Unit: PURE]
[Scale: Actuals]
</t>
        </r>
      </text>
    </comment>
    <comment ref="H26" authorId="0" shapeId="0">
      <text>
        <r>
          <rPr>
            <b/>
            <sz val="9"/>
            <color indexed="81"/>
            <rFont val="Tahoma"/>
            <family val="2"/>
          </rPr>
          <t xml:space="preserve">[Unit: PURE]
[Scale: Actuals]
</t>
        </r>
      </text>
    </comment>
    <comment ref="H27" authorId="0" shapeId="0">
      <text>
        <r>
          <rPr>
            <b/>
            <sz val="9"/>
            <color indexed="81"/>
            <rFont val="Tahoma"/>
            <family val="2"/>
          </rPr>
          <t xml:space="preserve">[Unit: PURE]
[Scale: Actuals]
</t>
        </r>
      </text>
    </comment>
    <comment ref="H28" authorId="0" shapeId="0">
      <text>
        <r>
          <rPr>
            <b/>
            <sz val="9"/>
            <color indexed="81"/>
            <rFont val="Tahoma"/>
            <family val="2"/>
          </rPr>
          <t xml:space="preserve">[Unit: PURE]
[Scale: Actuals]
</t>
        </r>
      </text>
    </comment>
    <comment ref="H29" authorId="0" shapeId="0">
      <text>
        <r>
          <rPr>
            <b/>
            <sz val="9"/>
            <color indexed="81"/>
            <rFont val="Tahoma"/>
            <family val="2"/>
          </rPr>
          <t xml:space="preserve">[Unit: PURE]
[Scale: Actuals]
</t>
        </r>
      </text>
    </comment>
    <comment ref="H30" authorId="0" shapeId="0">
      <text>
        <r>
          <rPr>
            <b/>
            <sz val="9"/>
            <color indexed="81"/>
            <rFont val="Tahoma"/>
            <family val="2"/>
          </rPr>
          <t xml:space="preserve">[Unit: PURE]
[Scale: Actuals]
</t>
        </r>
      </text>
    </comment>
    <comment ref="H31" authorId="0" shapeId="0">
      <text>
        <r>
          <rPr>
            <b/>
            <sz val="9"/>
            <color indexed="81"/>
            <rFont val="Tahoma"/>
            <family val="2"/>
          </rPr>
          <t xml:space="preserve">[Unit: PURE]
[Scale: Actuals]
</t>
        </r>
      </text>
    </comment>
    <comment ref="H33" authorId="0" shapeId="0">
      <text>
        <r>
          <rPr>
            <b/>
            <sz val="9"/>
            <color indexed="81"/>
            <rFont val="Tahoma"/>
            <family val="2"/>
          </rPr>
          <t xml:space="preserve">[Unit: PURE]
[Scale: Actuals]
</t>
        </r>
      </text>
    </comment>
    <comment ref="H34" authorId="0" shapeId="0">
      <text>
        <r>
          <rPr>
            <b/>
            <sz val="9"/>
            <color indexed="81"/>
            <rFont val="Tahoma"/>
            <family val="2"/>
          </rPr>
          <t xml:space="preserve">[Unit: PURE]
[Scale: Actuals]
</t>
        </r>
      </text>
    </comment>
    <comment ref="H35" authorId="0" shapeId="0">
      <text>
        <r>
          <rPr>
            <b/>
            <sz val="9"/>
            <color indexed="81"/>
            <rFont val="Tahoma"/>
            <family val="2"/>
          </rPr>
          <t xml:space="preserve">[Unit: PURE]
[Scale: Actuals]
</t>
        </r>
      </text>
    </comment>
    <comment ref="H36" authorId="0" shapeId="0">
      <text>
        <r>
          <rPr>
            <b/>
            <sz val="9"/>
            <color indexed="81"/>
            <rFont val="Tahoma"/>
            <family val="2"/>
          </rPr>
          <t xml:space="preserve">[Unit: PURE]
[Scale: Actuals]
</t>
        </r>
      </text>
    </comment>
    <comment ref="H37" authorId="0" shapeId="0">
      <text>
        <r>
          <rPr>
            <b/>
            <sz val="9"/>
            <color indexed="81"/>
            <rFont val="Tahoma"/>
            <family val="2"/>
          </rPr>
          <t xml:space="preserve">[Unit: PURE]
[Scale: Actuals]
</t>
        </r>
      </text>
    </comment>
    <comment ref="H38" authorId="0" shapeId="0">
      <text>
        <r>
          <rPr>
            <b/>
            <sz val="9"/>
            <color indexed="81"/>
            <rFont val="Tahoma"/>
            <family val="2"/>
          </rPr>
          <t xml:space="preserve">[Unit: PURE]
[Scale: Actuals]
</t>
        </r>
      </text>
    </comment>
    <comment ref="H39" authorId="0" shapeId="0">
      <text>
        <r>
          <rPr>
            <b/>
            <sz val="9"/>
            <color indexed="81"/>
            <rFont val="Tahoma"/>
            <family val="2"/>
          </rPr>
          <t xml:space="preserve">[Unit: PURE]
[Scale: Actuals]
</t>
        </r>
      </text>
    </comment>
    <comment ref="H40" authorId="0" shapeId="0">
      <text>
        <r>
          <rPr>
            <b/>
            <sz val="9"/>
            <color indexed="81"/>
            <rFont val="Tahoma"/>
            <family val="2"/>
          </rPr>
          <t xml:space="preserve">[Unit: PURE]
[Scale: Actuals]
</t>
        </r>
      </text>
    </comment>
    <comment ref="H41" authorId="0" shapeId="0">
      <text>
        <r>
          <rPr>
            <b/>
            <sz val="9"/>
            <color indexed="81"/>
            <rFont val="Tahoma"/>
            <family val="2"/>
          </rPr>
          <t xml:space="preserve">[Unit: PURE]
[Scale: Actuals]
</t>
        </r>
      </text>
    </comment>
    <comment ref="H42" authorId="0" shapeId="0">
      <text>
        <r>
          <rPr>
            <b/>
            <sz val="9"/>
            <color indexed="81"/>
            <rFont val="Tahoma"/>
            <family val="2"/>
          </rPr>
          <t xml:space="preserve">[Unit: PURE]
[Scale: Actuals]
</t>
        </r>
      </text>
    </comment>
    <comment ref="H43" authorId="0" shapeId="0">
      <text>
        <r>
          <rPr>
            <b/>
            <sz val="9"/>
            <color indexed="81"/>
            <rFont val="Tahoma"/>
            <family val="2"/>
          </rPr>
          <t xml:space="preserve">[Unit: PURE]
[Scale: Actuals]
</t>
        </r>
      </text>
    </comment>
    <comment ref="H44" authorId="0" shapeId="0">
      <text>
        <r>
          <rPr>
            <b/>
            <sz val="9"/>
            <color indexed="81"/>
            <rFont val="Tahoma"/>
            <family val="2"/>
          </rPr>
          <t xml:space="preserve">[Unit: PURE]
[Scale: Actuals]
</t>
        </r>
      </text>
    </comment>
    <comment ref="H45" authorId="0" shapeId="0">
      <text>
        <r>
          <rPr>
            <b/>
            <sz val="9"/>
            <color indexed="81"/>
            <rFont val="Tahoma"/>
            <family val="2"/>
          </rPr>
          <t xml:space="preserve">[Unit: PURE]
[Scale: Actuals]
</t>
        </r>
      </text>
    </comment>
    <comment ref="H47" authorId="0" shapeId="0">
      <text>
        <r>
          <rPr>
            <b/>
            <sz val="9"/>
            <color indexed="81"/>
            <rFont val="Tahoma"/>
            <family val="2"/>
          </rPr>
          <t xml:space="preserve">[Unit: PURE]
[Scale: Actuals]
</t>
        </r>
      </text>
    </comment>
    <comment ref="H48" authorId="0" shapeId="0">
      <text>
        <r>
          <rPr>
            <b/>
            <sz val="9"/>
            <color indexed="81"/>
            <rFont val="Tahoma"/>
            <family val="2"/>
          </rPr>
          <t xml:space="preserve">[Unit: PURE]
[Scale: Actuals]
</t>
        </r>
      </text>
    </comment>
    <comment ref="H49" authorId="0" shapeId="0">
      <text>
        <r>
          <rPr>
            <b/>
            <sz val="9"/>
            <color indexed="81"/>
            <rFont val="Tahoma"/>
            <family val="2"/>
          </rPr>
          <t xml:space="preserve">[Unit: PURE]
[Scale: Actuals]
</t>
        </r>
      </text>
    </comment>
    <comment ref="H50" authorId="0" shapeId="0">
      <text>
        <r>
          <rPr>
            <b/>
            <sz val="9"/>
            <color indexed="81"/>
            <rFont val="Tahoma"/>
            <family val="2"/>
          </rPr>
          <t xml:space="preserve">[Unit: PURE]
[Scale: Actuals]
</t>
        </r>
      </text>
    </comment>
    <comment ref="H51" authorId="0" shapeId="0">
      <text>
        <r>
          <rPr>
            <b/>
            <sz val="9"/>
            <color indexed="81"/>
            <rFont val="Tahoma"/>
            <family val="2"/>
          </rPr>
          <t xml:space="preserve">[Unit: PURE]
[Scale: Actuals]
</t>
        </r>
      </text>
    </comment>
    <comment ref="H52" authorId="0" shapeId="0">
      <text>
        <r>
          <rPr>
            <b/>
            <sz val="9"/>
            <color indexed="81"/>
            <rFont val="Tahoma"/>
            <family val="2"/>
          </rPr>
          <t xml:space="preserve">[Unit: PURE]
[Scale: Actuals]
</t>
        </r>
      </text>
    </comment>
    <comment ref="H53" authorId="0" shapeId="0">
      <text>
        <r>
          <rPr>
            <b/>
            <sz val="9"/>
            <color indexed="81"/>
            <rFont val="Tahoma"/>
            <family val="2"/>
          </rPr>
          <t xml:space="preserve">[Unit: PURE]
[Scale: Actuals]
</t>
        </r>
      </text>
    </comment>
    <comment ref="H54" authorId="0" shapeId="0">
      <text>
        <r>
          <rPr>
            <b/>
            <sz val="9"/>
            <color indexed="81"/>
            <rFont val="Tahoma"/>
            <family val="2"/>
          </rPr>
          <t xml:space="preserve">[Unit: PURE]
[Scale: Actuals]
</t>
        </r>
      </text>
    </comment>
    <comment ref="H55" authorId="0" shapeId="0">
      <text>
        <r>
          <rPr>
            <b/>
            <sz val="9"/>
            <color indexed="81"/>
            <rFont val="Tahoma"/>
            <family val="2"/>
          </rPr>
          <t xml:space="preserve">[Unit: PURE]
[Scale: Actuals]
</t>
        </r>
      </text>
    </comment>
    <comment ref="H56" authorId="0" shapeId="0">
      <text>
        <r>
          <rPr>
            <b/>
            <sz val="9"/>
            <color indexed="81"/>
            <rFont val="Tahoma"/>
            <family val="2"/>
          </rPr>
          <t xml:space="preserve">[Unit: PURE]
[Scale: Actuals]
</t>
        </r>
      </text>
    </comment>
    <comment ref="H58" authorId="0" shapeId="0">
      <text>
        <r>
          <rPr>
            <b/>
            <sz val="9"/>
            <color indexed="81"/>
            <rFont val="Tahoma"/>
            <family val="2"/>
          </rPr>
          <t xml:space="preserve">[Unit: PURE]
[Scale: Actuals]
</t>
        </r>
      </text>
    </comment>
    <comment ref="H59" authorId="0" shapeId="0">
      <text>
        <r>
          <rPr>
            <b/>
            <sz val="9"/>
            <color indexed="81"/>
            <rFont val="Tahoma"/>
            <family val="2"/>
          </rPr>
          <t xml:space="preserve">[Unit: PURE]
[Scale: Actuals]
</t>
        </r>
      </text>
    </comment>
    <comment ref="H61" authorId="0" shapeId="0">
      <text>
        <r>
          <rPr>
            <b/>
            <sz val="9"/>
            <color indexed="81"/>
            <rFont val="Tahoma"/>
            <family val="2"/>
          </rPr>
          <t xml:space="preserve">[Unit: PURE]
[Scale: Actuals]
</t>
        </r>
      </text>
    </comment>
    <comment ref="H62" authorId="0" shapeId="0">
      <text>
        <r>
          <rPr>
            <b/>
            <sz val="9"/>
            <color indexed="81"/>
            <rFont val="Tahoma"/>
            <family val="2"/>
          </rPr>
          <t xml:space="preserve">[Unit: PURE]
[Scale: Actuals]
</t>
        </r>
      </text>
    </comment>
    <comment ref="H63" authorId="0" shapeId="0">
      <text>
        <r>
          <rPr>
            <b/>
            <sz val="9"/>
            <color indexed="81"/>
            <rFont val="Tahoma"/>
            <family val="2"/>
          </rPr>
          <t xml:space="preserve">[Unit: PURE]
[Scale: Actuals]
</t>
        </r>
      </text>
    </comment>
    <comment ref="H64" authorId="0" shapeId="0">
      <text>
        <r>
          <rPr>
            <b/>
            <sz val="9"/>
            <color indexed="81"/>
            <rFont val="Tahoma"/>
            <family val="2"/>
          </rPr>
          <t xml:space="preserve">[Unit: PURE]
[Scale: Actuals]
</t>
        </r>
      </text>
    </comment>
    <comment ref="H65" authorId="0" shapeId="0">
      <text>
        <r>
          <rPr>
            <b/>
            <sz val="9"/>
            <color indexed="81"/>
            <rFont val="Tahoma"/>
            <family val="2"/>
          </rPr>
          <t xml:space="preserve">[Unit: PURE]
[Scale: Actuals]
</t>
        </r>
      </text>
    </comment>
    <comment ref="H66" authorId="0" shapeId="0">
      <text>
        <r>
          <rPr>
            <b/>
            <sz val="9"/>
            <color indexed="81"/>
            <rFont val="Tahoma"/>
            <family val="2"/>
          </rPr>
          <t xml:space="preserve">[Unit: PURE]
[Scale: Actuals]
</t>
        </r>
      </text>
    </comment>
    <comment ref="H67" authorId="0" shapeId="0">
      <text>
        <r>
          <rPr>
            <b/>
            <sz val="9"/>
            <color indexed="81"/>
            <rFont val="Tahoma"/>
            <family val="2"/>
          </rPr>
          <t xml:space="preserve">[Unit: PURE]
[Scale: Actuals]
</t>
        </r>
      </text>
    </comment>
    <comment ref="H79" authorId="0" shapeId="0">
      <text>
        <r>
          <rPr>
            <b/>
            <sz val="9"/>
            <color indexed="81"/>
            <rFont val="Tahoma"/>
            <family val="2"/>
          </rPr>
          <t xml:space="preserve">[Unit: PURE]
[Scale: Actuals]
</t>
        </r>
      </text>
    </comment>
    <comment ref="H90" authorId="0" shapeId="0">
      <text>
        <r>
          <rPr>
            <b/>
            <sz val="9"/>
            <color indexed="81"/>
            <rFont val="Tahoma"/>
            <family val="2"/>
          </rPr>
          <t xml:space="preserve">[Unit: PURE]
[Scale: Actuals]
</t>
        </r>
      </text>
    </comment>
    <comment ref="H91" authorId="0" shapeId="0">
      <text>
        <r>
          <rPr>
            <b/>
            <sz val="9"/>
            <color indexed="81"/>
            <rFont val="Tahoma"/>
            <family val="2"/>
          </rPr>
          <t xml:space="preserve">[Unit: PURE]
[Scale: Actuals]
</t>
        </r>
      </text>
    </comment>
    <comment ref="H92" authorId="0" shapeId="0">
      <text>
        <r>
          <rPr>
            <b/>
            <sz val="9"/>
            <color indexed="81"/>
            <rFont val="Tahoma"/>
            <family val="2"/>
          </rPr>
          <t xml:space="preserve">[Unit: PURE]
[Scale: Actuals]
</t>
        </r>
      </text>
    </comment>
  </commentList>
</comments>
</file>

<file path=xl/comments3.xml><?xml version="1.0" encoding="utf-8"?>
<comments xmlns="http://schemas.openxmlformats.org/spreadsheetml/2006/main">
  <authors>
    <author>myiris</author>
  </authors>
  <commentList>
    <comment ref="I13" authorId="0" shapeId="0">
      <text>
        <r>
          <rPr>
            <b/>
            <sz val="9"/>
            <color indexed="81"/>
            <rFont val="Tahoma"/>
            <family val="2"/>
          </rPr>
          <t xml:space="preserve">[Unit: PURE]
[Scale: Actuals]
</t>
        </r>
      </text>
    </comment>
    <comment ref="J13" authorId="0" shapeId="0">
      <text>
        <r>
          <rPr>
            <b/>
            <sz val="9"/>
            <color indexed="81"/>
            <rFont val="Tahoma"/>
            <family val="2"/>
          </rPr>
          <t xml:space="preserve">[Unit: PURE]
[Scale: Actuals]
</t>
        </r>
      </text>
    </comment>
    <comment ref="I14" authorId="0" shapeId="0">
      <text>
        <r>
          <rPr>
            <b/>
            <sz val="9"/>
            <color indexed="81"/>
            <rFont val="Tahoma"/>
            <family val="2"/>
          </rPr>
          <t xml:space="preserve">[Unit: PURE]
[Scale: Actuals]
</t>
        </r>
      </text>
    </comment>
    <comment ref="J14" authorId="0" shapeId="0">
      <text>
        <r>
          <rPr>
            <b/>
            <sz val="9"/>
            <color indexed="81"/>
            <rFont val="Tahoma"/>
            <family val="2"/>
          </rPr>
          <t xml:space="preserve">[Unit: PURE]
[Scale: Actuals]
</t>
        </r>
      </text>
    </comment>
    <comment ref="I15" authorId="0" shapeId="0">
      <text>
        <r>
          <rPr>
            <b/>
            <sz val="9"/>
            <color indexed="81"/>
            <rFont val="Tahoma"/>
            <family val="2"/>
          </rPr>
          <t xml:space="preserve">[Unit: PURE]
[Scale: Actuals]
</t>
        </r>
      </text>
    </comment>
    <comment ref="J15" authorId="0" shapeId="0">
      <text>
        <r>
          <rPr>
            <b/>
            <sz val="9"/>
            <color indexed="81"/>
            <rFont val="Tahoma"/>
            <family val="2"/>
          </rPr>
          <t xml:space="preserve">[Unit: PURE]
[Scale: Actuals]
</t>
        </r>
      </text>
    </comment>
    <comment ref="I16" authorId="0" shapeId="0">
      <text>
        <r>
          <rPr>
            <b/>
            <sz val="9"/>
            <color indexed="81"/>
            <rFont val="Tahoma"/>
            <family val="2"/>
          </rPr>
          <t xml:space="preserve">[Unit: PURE]
[Scale: Actuals]
</t>
        </r>
      </text>
    </comment>
    <comment ref="J16" authorId="0" shapeId="0">
      <text>
        <r>
          <rPr>
            <b/>
            <sz val="9"/>
            <color indexed="81"/>
            <rFont val="Tahoma"/>
            <family val="2"/>
          </rPr>
          <t xml:space="preserve">[Unit: PURE]
[Scale: Actuals]
</t>
        </r>
      </text>
    </comment>
    <comment ref="I17" authorId="0" shapeId="0">
      <text>
        <r>
          <rPr>
            <b/>
            <sz val="9"/>
            <color indexed="81"/>
            <rFont val="Tahoma"/>
            <family val="2"/>
          </rPr>
          <t xml:space="preserve">[Unit: PURE]
[Scale: Actuals]
</t>
        </r>
      </text>
    </comment>
    <comment ref="J17" authorId="0" shapeId="0">
      <text>
        <r>
          <rPr>
            <b/>
            <sz val="9"/>
            <color indexed="81"/>
            <rFont val="Tahoma"/>
            <family val="2"/>
          </rPr>
          <t xml:space="preserve">[Unit: PURE]
[Scale: Actuals]
</t>
        </r>
      </text>
    </comment>
    <comment ref="I18" authorId="0" shapeId="0">
      <text>
        <r>
          <rPr>
            <b/>
            <sz val="9"/>
            <color indexed="81"/>
            <rFont val="Tahoma"/>
            <family val="2"/>
          </rPr>
          <t xml:space="preserve">[Unit: PURE]
[Scale: Actuals]
</t>
        </r>
      </text>
    </comment>
    <comment ref="J18" authorId="0" shapeId="0">
      <text>
        <r>
          <rPr>
            <b/>
            <sz val="9"/>
            <color indexed="81"/>
            <rFont val="Tahoma"/>
            <family val="2"/>
          </rPr>
          <t xml:space="preserve">[Unit: PURE]
[Scale: Actuals]
</t>
        </r>
      </text>
    </comment>
    <comment ref="I19" authorId="0" shapeId="0">
      <text>
        <r>
          <rPr>
            <b/>
            <sz val="9"/>
            <color indexed="81"/>
            <rFont val="Tahoma"/>
            <family val="2"/>
          </rPr>
          <t xml:space="preserve">[Unit: PURE]
[Scale: Actuals]
</t>
        </r>
      </text>
    </comment>
    <comment ref="J19" authorId="0" shapeId="0">
      <text>
        <r>
          <rPr>
            <b/>
            <sz val="9"/>
            <color indexed="81"/>
            <rFont val="Tahoma"/>
            <family val="2"/>
          </rPr>
          <t xml:space="preserve">[Unit: PURE]
[Scale: Actuals]
</t>
        </r>
      </text>
    </comment>
    <comment ref="I20" authorId="0" shapeId="0">
      <text>
        <r>
          <rPr>
            <b/>
            <sz val="9"/>
            <color indexed="81"/>
            <rFont val="Tahoma"/>
            <family val="2"/>
          </rPr>
          <t xml:space="preserve">[Unit: PURE]
[Scale: Actuals]
</t>
        </r>
      </text>
    </comment>
    <comment ref="J20" authorId="0" shapeId="0">
      <text>
        <r>
          <rPr>
            <b/>
            <sz val="9"/>
            <color indexed="81"/>
            <rFont val="Tahoma"/>
            <family val="2"/>
          </rPr>
          <t xml:space="preserve">[Unit: PURE]
[Scale: Actuals]
</t>
        </r>
      </text>
    </comment>
    <comment ref="I21" authorId="0" shapeId="0">
      <text>
        <r>
          <rPr>
            <b/>
            <sz val="9"/>
            <color indexed="81"/>
            <rFont val="Tahoma"/>
            <family val="2"/>
          </rPr>
          <t xml:space="preserve">[Unit: PURE]
[Scale: Actuals]
</t>
        </r>
      </text>
    </comment>
    <comment ref="J21" authorId="0" shapeId="0">
      <text>
        <r>
          <rPr>
            <b/>
            <sz val="9"/>
            <color indexed="81"/>
            <rFont val="Tahoma"/>
            <family val="2"/>
          </rPr>
          <t xml:space="preserve">[Unit: PURE]
[Scale: Actuals]
</t>
        </r>
      </text>
    </comment>
    <comment ref="I22" authorId="0" shapeId="0">
      <text>
        <r>
          <rPr>
            <b/>
            <sz val="9"/>
            <color indexed="81"/>
            <rFont val="Tahoma"/>
            <family val="2"/>
          </rPr>
          <t xml:space="preserve">[Unit: PURE]
[Scale: Actuals]
</t>
        </r>
      </text>
    </comment>
    <comment ref="J22" authorId="0" shapeId="0">
      <text>
        <r>
          <rPr>
            <b/>
            <sz val="9"/>
            <color indexed="81"/>
            <rFont val="Tahoma"/>
            <family val="2"/>
          </rPr>
          <t xml:space="preserve">[Unit: PURE]
[Scale: Actuals]
</t>
        </r>
      </text>
    </comment>
    <comment ref="I23" authorId="0" shapeId="0">
      <text>
        <r>
          <rPr>
            <b/>
            <sz val="9"/>
            <color indexed="81"/>
            <rFont val="Tahoma"/>
            <family val="2"/>
          </rPr>
          <t xml:space="preserve">[Unit: PURE]
[Scale: Actuals]
</t>
        </r>
      </text>
    </comment>
    <comment ref="J23" authorId="0" shapeId="0">
      <text>
        <r>
          <rPr>
            <b/>
            <sz val="9"/>
            <color indexed="81"/>
            <rFont val="Tahoma"/>
            <family val="2"/>
          </rPr>
          <t xml:space="preserve">[Unit: PURE]
[Scale: Actuals]
</t>
        </r>
      </text>
    </comment>
    <comment ref="I24" authorId="0" shapeId="0">
      <text>
        <r>
          <rPr>
            <b/>
            <sz val="9"/>
            <color indexed="81"/>
            <rFont val="Tahoma"/>
            <family val="2"/>
          </rPr>
          <t xml:space="preserve">[Unit: PURE]
[Scale: Actuals]
</t>
        </r>
      </text>
    </comment>
    <comment ref="J24" authorId="0" shapeId="0">
      <text>
        <r>
          <rPr>
            <b/>
            <sz val="9"/>
            <color indexed="81"/>
            <rFont val="Tahoma"/>
            <family val="2"/>
          </rPr>
          <t xml:space="preserve">[Unit: PURE]
[Scale: Actuals]
</t>
        </r>
      </text>
    </comment>
    <comment ref="I25" authorId="0" shapeId="0">
      <text>
        <r>
          <rPr>
            <b/>
            <sz val="9"/>
            <color indexed="81"/>
            <rFont val="Tahoma"/>
            <family val="2"/>
          </rPr>
          <t xml:space="preserve">[Unit: PURE]
[Scale: Actuals]
</t>
        </r>
      </text>
    </comment>
    <comment ref="J25" authorId="0" shapeId="0">
      <text>
        <r>
          <rPr>
            <b/>
            <sz val="9"/>
            <color indexed="81"/>
            <rFont val="Tahoma"/>
            <family val="2"/>
          </rPr>
          <t xml:space="preserve">[Unit: PURE]
[Scale: Actuals]
</t>
        </r>
      </text>
    </comment>
    <comment ref="I26"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I27"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I28"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I29"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I30" authorId="0" shapeId="0">
      <text>
        <r>
          <rPr>
            <b/>
            <sz val="9"/>
            <color indexed="81"/>
            <rFont val="Tahoma"/>
            <family val="2"/>
          </rPr>
          <t xml:space="preserve">[Unit: PURE]
[Scale: Actuals]
</t>
        </r>
      </text>
    </comment>
    <comment ref="J30" authorId="0" shapeId="0">
      <text>
        <r>
          <rPr>
            <b/>
            <sz val="9"/>
            <color indexed="81"/>
            <rFont val="Tahoma"/>
            <family val="2"/>
          </rPr>
          <t xml:space="preserve">[Unit: PURE]
[Scale: Actuals]
</t>
        </r>
      </text>
    </comment>
    <comment ref="I31" authorId="0" shapeId="0">
      <text>
        <r>
          <rPr>
            <b/>
            <sz val="9"/>
            <color indexed="81"/>
            <rFont val="Tahoma"/>
            <family val="2"/>
          </rPr>
          <t xml:space="preserve">[Unit: PURE]
[Scale: Actuals]
</t>
        </r>
      </text>
    </comment>
    <comment ref="J31" authorId="0" shapeId="0">
      <text>
        <r>
          <rPr>
            <b/>
            <sz val="9"/>
            <color indexed="81"/>
            <rFont val="Tahoma"/>
            <family val="2"/>
          </rPr>
          <t xml:space="preserve">[Unit: PURE]
[Scale: Actuals]
</t>
        </r>
      </text>
    </comment>
    <comment ref="I32" authorId="0" shapeId="0">
      <text>
        <r>
          <rPr>
            <b/>
            <sz val="9"/>
            <color indexed="81"/>
            <rFont val="Tahoma"/>
            <family val="2"/>
          </rPr>
          <t xml:space="preserve">[Unit: PURE]
[Scale: Actuals]
</t>
        </r>
      </text>
    </comment>
    <comment ref="J32" authorId="0" shapeId="0">
      <text>
        <r>
          <rPr>
            <b/>
            <sz val="9"/>
            <color indexed="81"/>
            <rFont val="Tahoma"/>
            <family val="2"/>
          </rPr>
          <t xml:space="preserve">[Unit: PURE]
[Scale: Actuals]
</t>
        </r>
      </text>
    </comment>
    <comment ref="I33" authorId="0" shapeId="0">
      <text>
        <r>
          <rPr>
            <b/>
            <sz val="9"/>
            <color indexed="81"/>
            <rFont val="Tahoma"/>
            <family val="2"/>
          </rPr>
          <t xml:space="preserve">[Unit: PURE]
[Scale: Actuals]
</t>
        </r>
      </text>
    </comment>
    <comment ref="J33" authorId="0" shapeId="0">
      <text>
        <r>
          <rPr>
            <b/>
            <sz val="9"/>
            <color indexed="81"/>
            <rFont val="Tahoma"/>
            <family val="2"/>
          </rPr>
          <t xml:space="preserve">[Unit: PURE]
[Scale: Actuals]
</t>
        </r>
      </text>
    </comment>
    <comment ref="I34" authorId="0" shapeId="0">
      <text>
        <r>
          <rPr>
            <b/>
            <sz val="9"/>
            <color indexed="81"/>
            <rFont val="Tahoma"/>
            <family val="2"/>
          </rPr>
          <t xml:space="preserve">[Unit: PURE]
[Scale: Actuals]
</t>
        </r>
      </text>
    </comment>
    <comment ref="J34" authorId="0" shapeId="0">
      <text>
        <r>
          <rPr>
            <b/>
            <sz val="9"/>
            <color indexed="81"/>
            <rFont val="Tahoma"/>
            <family val="2"/>
          </rPr>
          <t xml:space="preserve">[Unit: PURE]
[Scale: Actuals]
</t>
        </r>
      </text>
    </comment>
    <comment ref="I35" authorId="0" shapeId="0">
      <text>
        <r>
          <rPr>
            <b/>
            <sz val="9"/>
            <color indexed="81"/>
            <rFont val="Tahoma"/>
            <family val="2"/>
          </rPr>
          <t xml:space="preserve">[Unit: PURE]
[Scale: Actuals]
</t>
        </r>
      </text>
    </comment>
    <comment ref="J35" authorId="0" shapeId="0">
      <text>
        <r>
          <rPr>
            <b/>
            <sz val="9"/>
            <color indexed="81"/>
            <rFont val="Tahoma"/>
            <family val="2"/>
          </rPr>
          <t xml:space="preserve">[Unit: PURE]
[Scale: Actuals]
</t>
        </r>
      </text>
    </comment>
    <comment ref="I36" authorId="0" shapeId="0">
      <text>
        <r>
          <rPr>
            <b/>
            <sz val="9"/>
            <color indexed="81"/>
            <rFont val="Tahoma"/>
            <family val="2"/>
          </rPr>
          <t xml:space="preserve">[Unit: PURE]
[Scale: Actuals]
</t>
        </r>
      </text>
    </comment>
    <comment ref="J36" authorId="0" shapeId="0">
      <text>
        <r>
          <rPr>
            <b/>
            <sz val="9"/>
            <color indexed="81"/>
            <rFont val="Tahoma"/>
            <family val="2"/>
          </rPr>
          <t xml:space="preserve">[Unit: PURE]
[Scale: Actuals]
</t>
        </r>
      </text>
    </comment>
    <comment ref="I37" authorId="0" shapeId="0">
      <text>
        <r>
          <rPr>
            <b/>
            <sz val="9"/>
            <color indexed="81"/>
            <rFont val="Tahoma"/>
            <family val="2"/>
          </rPr>
          <t xml:space="preserve">[Unit: PURE]
[Scale: Actuals]
</t>
        </r>
      </text>
    </comment>
    <comment ref="J37" authorId="0" shapeId="0">
      <text>
        <r>
          <rPr>
            <b/>
            <sz val="9"/>
            <color indexed="81"/>
            <rFont val="Tahoma"/>
            <family val="2"/>
          </rPr>
          <t xml:space="preserve">[Unit: PURE]
[Scale: Actuals]
</t>
        </r>
      </text>
    </comment>
    <comment ref="I38" authorId="0" shapeId="0">
      <text>
        <r>
          <rPr>
            <b/>
            <sz val="9"/>
            <color indexed="81"/>
            <rFont val="Tahoma"/>
            <family val="2"/>
          </rPr>
          <t xml:space="preserve">[Unit: PURE]
[Scale: Actuals]
</t>
        </r>
      </text>
    </comment>
    <comment ref="J38" authorId="0" shapeId="0">
      <text>
        <r>
          <rPr>
            <b/>
            <sz val="9"/>
            <color indexed="81"/>
            <rFont val="Tahoma"/>
            <family val="2"/>
          </rPr>
          <t xml:space="preserve">[Unit: PURE]
[Scale: Actuals]
</t>
        </r>
      </text>
    </comment>
    <comment ref="I39" authorId="0" shapeId="0">
      <text>
        <r>
          <rPr>
            <b/>
            <sz val="9"/>
            <color indexed="81"/>
            <rFont val="Tahoma"/>
            <family val="2"/>
          </rPr>
          <t xml:space="preserve">[Unit: PURE]
[Scale: Actuals]
</t>
        </r>
      </text>
    </comment>
    <comment ref="J39" authorId="0" shapeId="0">
      <text>
        <r>
          <rPr>
            <b/>
            <sz val="9"/>
            <color indexed="81"/>
            <rFont val="Tahoma"/>
            <family val="2"/>
          </rPr>
          <t xml:space="preserve">[Unit: PURE]
[Scale: Actuals]
</t>
        </r>
      </text>
    </comment>
    <comment ref="I40" authorId="0" shapeId="0">
      <text>
        <r>
          <rPr>
            <b/>
            <sz val="9"/>
            <color indexed="81"/>
            <rFont val="Tahoma"/>
            <family val="2"/>
          </rPr>
          <t xml:space="preserve">[Unit: PURE]
[Scale: Actuals]
</t>
        </r>
      </text>
    </comment>
    <comment ref="J40" authorId="0" shapeId="0">
      <text>
        <r>
          <rPr>
            <b/>
            <sz val="9"/>
            <color indexed="81"/>
            <rFont val="Tahoma"/>
            <family val="2"/>
          </rPr>
          <t xml:space="preserve">[Unit: PURE]
[Scale: Actuals]
</t>
        </r>
      </text>
    </comment>
    <comment ref="I41" authorId="0" shapeId="0">
      <text>
        <r>
          <rPr>
            <b/>
            <sz val="9"/>
            <color indexed="81"/>
            <rFont val="Tahoma"/>
            <family val="2"/>
          </rPr>
          <t xml:space="preserve">[Unit: PURE]
[Scale: Actuals]
</t>
        </r>
      </text>
    </comment>
    <comment ref="J41" authorId="0" shapeId="0">
      <text>
        <r>
          <rPr>
            <b/>
            <sz val="9"/>
            <color indexed="81"/>
            <rFont val="Tahoma"/>
            <family val="2"/>
          </rPr>
          <t xml:space="preserve">[Unit: PURE]
[Scale: Actuals]
</t>
        </r>
      </text>
    </comment>
    <comment ref="I42" authorId="0" shapeId="0">
      <text>
        <r>
          <rPr>
            <b/>
            <sz val="9"/>
            <color indexed="81"/>
            <rFont val="Tahoma"/>
            <family val="2"/>
          </rPr>
          <t xml:space="preserve">[Unit: PURE]
[Scale: Actuals]
</t>
        </r>
      </text>
    </comment>
    <comment ref="J42" authorId="0" shapeId="0">
      <text>
        <r>
          <rPr>
            <b/>
            <sz val="9"/>
            <color indexed="81"/>
            <rFont val="Tahoma"/>
            <family val="2"/>
          </rPr>
          <t xml:space="preserve">[Unit: PURE]
[Scale: Actuals]
</t>
        </r>
      </text>
    </comment>
    <comment ref="I43" authorId="0" shapeId="0">
      <text>
        <r>
          <rPr>
            <b/>
            <sz val="9"/>
            <color indexed="81"/>
            <rFont val="Tahoma"/>
            <family val="2"/>
          </rPr>
          <t xml:space="preserve">[Unit: PURE]
[Scale: Actuals]
</t>
        </r>
      </text>
    </comment>
    <comment ref="J43" authorId="0" shapeId="0">
      <text>
        <r>
          <rPr>
            <b/>
            <sz val="9"/>
            <color indexed="81"/>
            <rFont val="Tahoma"/>
            <family val="2"/>
          </rPr>
          <t xml:space="preserve">[Unit: PURE]
[Scale: Actuals]
</t>
        </r>
      </text>
    </comment>
    <comment ref="I44" authorId="0" shapeId="0">
      <text>
        <r>
          <rPr>
            <b/>
            <sz val="9"/>
            <color indexed="81"/>
            <rFont val="Tahoma"/>
            <family val="2"/>
          </rPr>
          <t xml:space="preserve">[Unit: PURE]
[Scale: Actuals]
</t>
        </r>
      </text>
    </comment>
    <comment ref="J44" authorId="0" shapeId="0">
      <text>
        <r>
          <rPr>
            <b/>
            <sz val="9"/>
            <color indexed="81"/>
            <rFont val="Tahoma"/>
            <family val="2"/>
          </rPr>
          <t xml:space="preserve">[Unit: PURE]
[Scale: Actuals]
</t>
        </r>
      </text>
    </comment>
    <comment ref="I45" authorId="0" shapeId="0">
      <text>
        <r>
          <rPr>
            <b/>
            <sz val="9"/>
            <color indexed="81"/>
            <rFont val="Tahoma"/>
            <family val="2"/>
          </rPr>
          <t xml:space="preserve">[Unit: PURE]
[Scale: Actuals]
</t>
        </r>
      </text>
    </comment>
    <comment ref="J45" authorId="0" shapeId="0">
      <text>
        <r>
          <rPr>
            <b/>
            <sz val="9"/>
            <color indexed="81"/>
            <rFont val="Tahoma"/>
            <family val="2"/>
          </rPr>
          <t xml:space="preserve">[Unit: PURE]
[Scale: Actuals]
</t>
        </r>
      </text>
    </comment>
    <comment ref="I46" authorId="0" shapeId="0">
      <text>
        <r>
          <rPr>
            <b/>
            <sz val="9"/>
            <color indexed="81"/>
            <rFont val="Tahoma"/>
            <family val="2"/>
          </rPr>
          <t xml:space="preserve">[Unit: PURE]
[Scale: Actuals]
</t>
        </r>
      </text>
    </comment>
    <comment ref="J46" authorId="0" shapeId="0">
      <text>
        <r>
          <rPr>
            <b/>
            <sz val="9"/>
            <color indexed="81"/>
            <rFont val="Tahoma"/>
            <family val="2"/>
          </rPr>
          <t xml:space="preserve">[Unit: PURE]
[Scale: Actuals]
</t>
        </r>
      </text>
    </comment>
  </commentList>
</comments>
</file>

<file path=xl/comments4.xml><?xml version="1.0" encoding="utf-8"?>
<comments xmlns="http://schemas.openxmlformats.org/spreadsheetml/2006/main">
  <authors>
    <author>myiris</author>
  </authors>
  <commentList>
    <comment ref="G12" authorId="0" shapeId="0">
      <text>
        <r>
          <rPr>
            <b/>
            <sz val="9"/>
            <color indexed="81"/>
            <rFont val="Tahoma"/>
            <family val="2"/>
          </rPr>
          <t xml:space="preserve">[Unit: PURE]
[Scale: Actuals]
</t>
        </r>
      </text>
    </comment>
    <comment ref="I12" authorId="0" shapeId="0">
      <text>
        <r>
          <rPr>
            <b/>
            <sz val="9"/>
            <color indexed="81"/>
            <rFont val="Tahoma"/>
            <family val="2"/>
          </rPr>
          <t xml:space="preserve">[Unit: PURE]
[Scale: Actuals]
</t>
        </r>
      </text>
    </comment>
    <comment ref="G13" authorId="0" shapeId="0">
      <text>
        <r>
          <rPr>
            <b/>
            <sz val="9"/>
            <color indexed="81"/>
            <rFont val="Tahoma"/>
            <family val="2"/>
          </rPr>
          <t xml:space="preserve">[Unit: PURE]
[Scale: Actuals]
</t>
        </r>
      </text>
    </comment>
    <comment ref="I13" authorId="0" shapeId="0">
      <text>
        <r>
          <rPr>
            <b/>
            <sz val="9"/>
            <color indexed="81"/>
            <rFont val="Tahoma"/>
            <family val="2"/>
          </rPr>
          <t xml:space="preserve">[Unit: PURE]
[Scale: Actuals]
</t>
        </r>
      </text>
    </comment>
    <comment ref="G14" authorId="0" shapeId="0">
      <text>
        <r>
          <rPr>
            <b/>
            <sz val="9"/>
            <color indexed="81"/>
            <rFont val="Tahoma"/>
            <family val="2"/>
          </rPr>
          <t xml:space="preserve">[Unit: PURE]
[Scale: Actuals]
</t>
        </r>
      </text>
    </comment>
    <comment ref="I14" authorId="0" shapeId="0">
      <text>
        <r>
          <rPr>
            <b/>
            <sz val="9"/>
            <color indexed="81"/>
            <rFont val="Tahoma"/>
            <family val="2"/>
          </rPr>
          <t xml:space="preserve">[Unit: PURE]
[Scale: Actuals]
</t>
        </r>
      </text>
    </comment>
    <comment ref="G15" authorId="0" shapeId="0">
      <text>
        <r>
          <rPr>
            <b/>
            <sz val="9"/>
            <color indexed="81"/>
            <rFont val="Tahoma"/>
            <family val="2"/>
          </rPr>
          <t xml:space="preserve">[Unit: PURE]
[Scale: Actuals]
</t>
        </r>
      </text>
    </comment>
    <comment ref="I15" authorId="0" shapeId="0">
      <text>
        <r>
          <rPr>
            <b/>
            <sz val="9"/>
            <color indexed="81"/>
            <rFont val="Tahoma"/>
            <family val="2"/>
          </rPr>
          <t xml:space="preserve">[Unit: PURE]
[Scale: Actuals]
</t>
        </r>
      </text>
    </comment>
    <comment ref="G16" authorId="0" shapeId="0">
      <text>
        <r>
          <rPr>
            <b/>
            <sz val="9"/>
            <color indexed="81"/>
            <rFont val="Tahoma"/>
            <family val="2"/>
          </rPr>
          <t xml:space="preserve">[Unit: PURE]
[Scale: Actuals]
</t>
        </r>
      </text>
    </comment>
    <comment ref="I16" authorId="0" shapeId="0">
      <text>
        <r>
          <rPr>
            <b/>
            <sz val="9"/>
            <color indexed="81"/>
            <rFont val="Tahoma"/>
            <family val="2"/>
          </rPr>
          <t xml:space="preserve">[Unit: PURE]
[Scale: Actuals]
</t>
        </r>
      </text>
    </comment>
    <comment ref="G17" authorId="0" shapeId="0">
      <text>
        <r>
          <rPr>
            <b/>
            <sz val="9"/>
            <color indexed="81"/>
            <rFont val="Tahoma"/>
            <family val="2"/>
          </rPr>
          <t xml:space="preserve">[Unit: PURE]
[Scale: Actuals]
</t>
        </r>
      </text>
    </comment>
    <comment ref="I17" authorId="0" shapeId="0">
      <text>
        <r>
          <rPr>
            <b/>
            <sz val="9"/>
            <color indexed="81"/>
            <rFont val="Tahoma"/>
            <family val="2"/>
          </rPr>
          <t xml:space="preserve">[Unit: PURE]
[Scale: Actuals]
</t>
        </r>
      </text>
    </comment>
    <comment ref="G18" authorId="0" shapeId="0">
      <text>
        <r>
          <rPr>
            <b/>
            <sz val="9"/>
            <color indexed="81"/>
            <rFont val="Tahoma"/>
            <family val="2"/>
          </rPr>
          <t xml:space="preserve">[Unit: PURE]
[Scale: Actuals]
</t>
        </r>
      </text>
    </comment>
    <comment ref="I18" authorId="0" shapeId="0">
      <text>
        <r>
          <rPr>
            <b/>
            <sz val="9"/>
            <color indexed="81"/>
            <rFont val="Tahoma"/>
            <family val="2"/>
          </rPr>
          <t xml:space="preserve">[Unit: PURE]
[Scale: Actuals]
</t>
        </r>
      </text>
    </comment>
    <comment ref="G19" authorId="0" shapeId="0">
      <text>
        <r>
          <rPr>
            <b/>
            <sz val="9"/>
            <color indexed="81"/>
            <rFont val="Tahoma"/>
            <family val="2"/>
          </rPr>
          <t xml:space="preserve">[Unit: PURE]
[Scale: Actuals]
</t>
        </r>
      </text>
    </comment>
    <comment ref="I19" authorId="0" shapeId="0">
      <text>
        <r>
          <rPr>
            <b/>
            <sz val="9"/>
            <color indexed="81"/>
            <rFont val="Tahoma"/>
            <family val="2"/>
          </rPr>
          <t xml:space="preserve">[Unit: PURE]
[Scale: Actuals]
</t>
        </r>
      </text>
    </comment>
    <comment ref="G20" authorId="0" shapeId="0">
      <text>
        <r>
          <rPr>
            <b/>
            <sz val="9"/>
            <color indexed="81"/>
            <rFont val="Tahoma"/>
            <family val="2"/>
          </rPr>
          <t xml:space="preserve">[Unit: PURE]
[Scale: Actuals]
</t>
        </r>
      </text>
    </comment>
    <comment ref="I20" authorId="0" shapeId="0">
      <text>
        <r>
          <rPr>
            <b/>
            <sz val="9"/>
            <color indexed="81"/>
            <rFont val="Tahoma"/>
            <family val="2"/>
          </rPr>
          <t xml:space="preserve">[Unit: PURE]
[Scale: Actuals]
</t>
        </r>
      </text>
    </comment>
    <comment ref="G21" authorId="0" shapeId="0">
      <text>
        <r>
          <rPr>
            <b/>
            <sz val="9"/>
            <color indexed="81"/>
            <rFont val="Tahoma"/>
            <family val="2"/>
          </rPr>
          <t xml:space="preserve">[Unit: PURE]
[Scale: Actuals]
</t>
        </r>
      </text>
    </comment>
    <comment ref="I21" authorId="0" shapeId="0">
      <text>
        <r>
          <rPr>
            <b/>
            <sz val="9"/>
            <color indexed="81"/>
            <rFont val="Tahoma"/>
            <family val="2"/>
          </rPr>
          <t xml:space="preserve">[Unit: PURE]
[Scale: Actuals]
</t>
        </r>
      </text>
    </comment>
  </commentList>
</comments>
</file>

<file path=xl/comments5.xml><?xml version="1.0" encoding="utf-8"?>
<comments xmlns="http://schemas.openxmlformats.org/spreadsheetml/2006/main">
  <authors>
    <author>myiris</author>
  </authors>
  <commentList>
    <comment ref="F26" authorId="0" shapeId="0">
      <text>
        <r>
          <rPr>
            <b/>
            <sz val="9"/>
            <color indexed="81"/>
            <rFont val="Tahoma"/>
            <family val="2"/>
          </rPr>
          <t xml:space="preserve">[Unit: PURE]
[Scale: Actuals]
</t>
        </r>
      </text>
    </comment>
    <comment ref="H26" authorId="0" shapeId="0">
      <text>
        <r>
          <rPr>
            <b/>
            <sz val="9"/>
            <color indexed="81"/>
            <rFont val="Tahoma"/>
            <family val="2"/>
          </rPr>
          <t xml:space="preserve">[Unit: PURE]
[Scale: Actuals]
</t>
        </r>
      </text>
    </comment>
    <comment ref="F27" authorId="0" shapeId="0">
      <text>
        <r>
          <rPr>
            <b/>
            <sz val="9"/>
            <color indexed="81"/>
            <rFont val="Tahoma"/>
            <family val="2"/>
          </rPr>
          <t>[Unit: PURE]
[Scale: Actuals]</t>
        </r>
      </text>
    </comment>
    <comment ref="H27" authorId="0" shapeId="0">
      <text>
        <r>
          <rPr>
            <b/>
            <sz val="9"/>
            <color indexed="81"/>
            <rFont val="Tahoma"/>
            <family val="2"/>
          </rPr>
          <t>[Unit: PURE]
[Scale: Actuals]</t>
        </r>
      </text>
    </comment>
    <comment ref="F54" authorId="0" shapeId="0">
      <text>
        <r>
          <rPr>
            <b/>
            <sz val="9"/>
            <color indexed="81"/>
            <rFont val="Tahoma"/>
            <family val="2"/>
          </rPr>
          <t xml:space="preserve">[Unit: PURE]
[Scale: Actuals]
</t>
        </r>
      </text>
    </comment>
    <comment ref="H54" authorId="0" shapeId="0">
      <text>
        <r>
          <rPr>
            <b/>
            <sz val="9"/>
            <color indexed="81"/>
            <rFont val="Tahoma"/>
            <family val="2"/>
          </rPr>
          <t xml:space="preserve">[Unit: PURE]
[Scale: Actuals]
</t>
        </r>
      </text>
    </comment>
    <comment ref="F55" authorId="0" shapeId="0">
      <text>
        <r>
          <rPr>
            <b/>
            <sz val="9"/>
            <color indexed="81"/>
            <rFont val="Tahoma"/>
            <family val="2"/>
          </rPr>
          <t>[Unit: PURE]
[Scale: Actuals]</t>
        </r>
      </text>
    </comment>
    <comment ref="H55" authorId="0" shapeId="0">
      <text>
        <r>
          <rPr>
            <b/>
            <sz val="9"/>
            <color indexed="81"/>
            <rFont val="Tahoma"/>
            <family val="2"/>
          </rPr>
          <t>[Unit: PURE]
[Scale: Actuals]</t>
        </r>
      </text>
    </comment>
    <comment ref="F66" authorId="0" shapeId="0">
      <text>
        <r>
          <rPr>
            <b/>
            <sz val="9"/>
            <color indexed="81"/>
            <rFont val="Tahoma"/>
            <family val="2"/>
          </rPr>
          <t xml:space="preserve">[Unit: PURE]
[Scale: Actuals]
</t>
        </r>
      </text>
    </comment>
    <comment ref="H66" authorId="0" shapeId="0">
      <text>
        <r>
          <rPr>
            <b/>
            <sz val="9"/>
            <color indexed="81"/>
            <rFont val="Tahoma"/>
            <family val="2"/>
          </rPr>
          <t xml:space="preserve">[Unit: PURE]
[Scale: Actuals]
</t>
        </r>
      </text>
    </comment>
  </commentList>
</comments>
</file>

<file path=xl/comments6.xml><?xml version="1.0" encoding="utf-8"?>
<comments xmlns="http://schemas.openxmlformats.org/spreadsheetml/2006/main">
  <authors>
    <author>myiris</author>
  </authors>
  <commentList>
    <comment ref="E15" authorId="0" shapeId="0">
      <text>
        <r>
          <rPr>
            <b/>
            <sz val="9"/>
            <color indexed="81"/>
            <rFont val="Tahoma"/>
            <family val="2"/>
          </rPr>
          <t xml:space="preserve">[Unit: PURE]
[Scale: Actuals]
</t>
        </r>
      </text>
    </comment>
    <comment ref="E16" authorId="0" shapeId="0">
      <text>
        <r>
          <rPr>
            <b/>
            <sz val="9"/>
            <color indexed="81"/>
            <rFont val="Tahoma"/>
            <family val="2"/>
          </rPr>
          <t xml:space="preserve">[Unit: PURE]
[Scale: Actuals]
</t>
        </r>
      </text>
    </comment>
    <comment ref="E18" authorId="0" shapeId="0">
      <text>
        <r>
          <rPr>
            <b/>
            <sz val="9"/>
            <color indexed="81"/>
            <rFont val="Tahoma"/>
            <family val="2"/>
          </rPr>
          <t xml:space="preserve">[Date Format: dd/MM/yyyy]Please double click to show the popup
</t>
        </r>
      </text>
    </comment>
    <comment ref="E23" authorId="0" shapeId="0">
      <text>
        <r>
          <rPr>
            <b/>
            <sz val="9"/>
            <color indexed="81"/>
            <rFont val="Tahoma"/>
            <family val="2"/>
          </rPr>
          <t xml:space="preserve">[Unit: PURE]
[Scale: Actuals]
</t>
        </r>
      </text>
    </comment>
    <comment ref="E24" authorId="0" shapeId="0">
      <text>
        <r>
          <rPr>
            <b/>
            <sz val="9"/>
            <color indexed="81"/>
            <rFont val="Tahoma"/>
            <family val="2"/>
          </rPr>
          <t xml:space="preserve">[Unit: PURE]
[Scale: Actuals]
</t>
        </r>
      </text>
    </comment>
    <comment ref="E26" authorId="0" shapeId="0">
      <text>
        <r>
          <rPr>
            <b/>
            <sz val="9"/>
            <color indexed="81"/>
            <rFont val="Tahoma"/>
            <family val="2"/>
          </rPr>
          <t xml:space="preserve">[Date Format: dd/MM/yyyy]Please double click to show the popup
</t>
        </r>
      </text>
    </comment>
  </commentList>
</comments>
</file>

<file path=xl/sharedStrings.xml><?xml version="1.0" encoding="utf-8"?>
<sst xmlns="http://schemas.openxmlformats.org/spreadsheetml/2006/main" count="979" uniqueCount="742">
  <si>
    <t>in-rbi-rep.xsd#in-rbi-rep_CreditContingentOBSItemsAxis::in-rbi-rep.xsd#in-rbi-rep_LetterOfCreditMember</t>
  </si>
  <si>
    <t>in-rbi-rep.xsd#in-rbi-rep_CreditContingentOBSItemsAxis::in-rbi-rep.xsd#in-rbi-rep_GuaranteesFinancialMember</t>
  </si>
  <si>
    <t>in-rbi-rep.xsd#in-rbi-rep_CreditContingentOBSItemsAxis::in-rbi-rep.xsd#in-rbi-rep_OthersGuaranteesMember</t>
  </si>
  <si>
    <t>in-rbi-rep.xsd#in-rbi-rep_CreditContingentOBSItemsAxis::in-rbi-rep.xsd#in-rbi-rep_AcceptancesEndorsementsMember</t>
  </si>
  <si>
    <t>in-rbi-rep.xsd#in-rbi-rep_CreditContingentOBSItemsAxis::in-rbi-rep.xsd#in-rbi-rep_UndrawnCommittedCreditLinesSaleAndRepurchaseAgreementMember</t>
  </si>
  <si>
    <t>in-rbi-rep.xsd#in-rbi-rep_CreditContingentOBSItemsAxis::in-rbi-rep.xsd#in-rbi-rep_CertainTransactionRelatedContingentItemsMember</t>
  </si>
  <si>
    <t>in-rbi-rep.xsd#in-rbi-rep_CreditContingentOBSItemsAxis::in-rbi-rep.xsd#in-rbi-rep_GuaranteesIssuedByBanksAgainstCounterGuaranteesOfOtherBanksMember</t>
  </si>
  <si>
    <t>in-rbi-rep.xsd#in-rbi-rep_CreditContingentOBSItemsAxis::in-rbi-rep.xsd#in-rbi-rep_OtherCreditContingentMember</t>
  </si>
  <si>
    <t>in-rbi-rep.xsd#in-rbi-rep_CreditContingentOBSItemsAxis::in-rbi-rep.xsd#in-rbi-rep_ClaimsAgainstBankNotAcknowledgedAsDebtMember</t>
  </si>
  <si>
    <t>in-rbi-rep.xsd#in-rbi-rep_CreditContingentOBSItemsAxis::in-rbi-rep.xsd#in-rbi-rep_LetterOfCreditMember:::in-rbi-rep.xsd#in-rbi-rep_ClientObligantOrGuarantorAxis::in-rbi-rep.xsd#in-rbi-rep_GovernmentMember</t>
  </si>
  <si>
    <t>Amount in Rs. Thousands</t>
  </si>
  <si>
    <t>iv. Balances in current account with other banks</t>
  </si>
  <si>
    <t>in-rbi-rep.xsd#in-rbi-rep_CreditContingentOBSItemsAxis::in-rbi-rep.xsd#in-rbi-rep_LetterOfCreditMember:::in-rbi-rep.xsd#in-rbi-rep_ClientObligantOrGuarantorAxis::in-rbi-rep.xsd#in-rbi-rep_BanksMember</t>
  </si>
  <si>
    <t>in-rbi-rep.xsd#in-rbi-rep_CreditContingentOBSItemsAxis::in-rbi-rep.xsd#in-rbi-rep_LetterOfCreditMember:::in-rbi-rep.xsd#in-rbi-rep_ClientObligantOrGuarantorAxis::in-rbi-rep.xsd#in-rbi-rep_OtherGuarantorMember</t>
  </si>
  <si>
    <t>in-rbi-rep.xsd#in-rbi-rep_CreditContingentOBSItemsAxis::in-rbi-rep.xsd#in-rbi-rep_GuaranteesFinancialMember:::in-rbi-rep.xsd#in-rbi-rep_ClientObligantOrGuarantorAxis::in-rbi-rep.xsd#in-rbi-rep_GovernmentMember</t>
  </si>
  <si>
    <t>in-rbi-rep.xsd#in-rbi-rep_CreditContingentOBSItemsAxis::in-rbi-rep.xsd#in-rbi-rep_GuaranteesFinancialMember:::in-rbi-rep.xsd#in-rbi-rep_ClientObligantOrGuarantorAxis::in-rbi-rep.xsd#in-rbi-rep_BanksMember</t>
  </si>
  <si>
    <t>in-rbi-rep.xsd#in-rbi-rep_CreditContingentOBSItemsAxis::in-rbi-rep.xsd#in-rbi-rep_GuaranteesFinancialMember:::in-rbi-rep.xsd#in-rbi-rep_ClientObligantOrGuarantorAxis::in-rbi-rep.xsd#in-rbi-rep_OtherGuarantorMember</t>
  </si>
  <si>
    <t>in-rbi-rep.xsd#in-rbi-rep_CreditContingentOBSItemsAxis::in-rbi-rep.xsd#in-rbi-rep_OthersGuaranteesMember:::in-rbi-rep.xsd#in-rbi-rep_ClientObligantOrGuarantorAxis::in-rbi-rep.xsd#in-rbi-rep_GovernmentMember</t>
  </si>
  <si>
    <t>in-rbi-rep.xsd#in-rbi-rep_CreditContingentOBSItemsAxis::in-rbi-rep.xsd#in-rbi-rep_OthersGuaranteesMember:::in-rbi-rep.xsd#in-rbi-rep_ClientObligantOrGuarantorAxis::in-rbi-rep.xsd#in-rbi-rep_BanksMember</t>
  </si>
  <si>
    <t>in-rbi-rep.xsd#in-rbi-rep_CreditContingentOBSItemsAxis::in-rbi-rep.xsd#in-rbi-rep_OthersGuaranteesMember:::in-rbi-rep.xsd#in-rbi-rep_ClientObligantOrGuarantorAxis::in-rbi-rep.xsd#in-rbi-rep_OtherGuarantorMember</t>
  </si>
  <si>
    <t>in-rbi-rep.xsd#in-rbi-rep_CreditContingentOBSItemsAxis::in-rbi-rep.xsd#in-rbi-rep_AcceptancesEndorsementsMember:::in-rbi-rep.xsd#in-rbi-rep_ClientObligantOrGuarantorAxis::in-rbi-rep.xsd#in-rbi-rep_GovernmentMember</t>
  </si>
  <si>
    <t>in-rbi-rep.xsd#in-rbi-rep_CreditContingentOBSItemsAxis::in-rbi-rep.xsd#in-rbi-rep_AcceptancesEndorsementsMember:::in-rbi-rep.xsd#in-rbi-rep_ClientObligantOrGuarantorAxis::in-rbi-rep.xsd#in-rbi-rep_BanksMember</t>
  </si>
  <si>
    <t>in-rbi-rep.xsd#in-rbi-rep_CreditContingentOBSItemsAxis::in-rbi-rep.xsd#in-rbi-rep_AcceptancesEndorsementsMember:::in-rbi-rep.xsd#in-rbi-rep_ClientObligantOrGuarantorAxis::in-rbi-rep.xsd#in-rbi-rep_OtherGuarantorMember</t>
  </si>
  <si>
    <t>in-rbi-rep.xsd#in-rbi-rep_CreditContingentOBSItemsAxis::in-rbi-rep.xsd#in-rbi-rep_UndrawnCommittedCreditLinesSaleAndRepurchaseAgreementMember:::in-rbi-rep.xsd#in-rbi-rep_ClientObligantOrGuarantorAxis::in-rbi-rep.xsd#in-rbi-rep_GovernmentMember</t>
  </si>
  <si>
    <t>in-rbi-rep.xsd#in-rbi-rep_CreditContingentOBSItemsAxis::in-rbi-rep.xsd#in-rbi-rep_UndrawnCommittedCreditLinesSaleAndRepurchaseAgreementMember:::in-rbi-rep.xsd#in-rbi-rep_ClientObligantOrGuarantorAxis::in-rbi-rep.xsd#in-rbi-rep_BanksMember</t>
  </si>
  <si>
    <t>in-rbi-rep.xsd#in-rbi-rep_CreditContingentOBSItemsAxis::in-rbi-rep.xsd#in-rbi-rep_UndrawnCommittedCreditLinesSaleAndRepurchaseAgreementMember:::in-rbi-rep.xsd#in-rbi-rep_ClientObligantOrGuarantorAxis::in-rbi-rep.xsd#in-rbi-rep_OtherGuarantorMember</t>
  </si>
  <si>
    <t>in-rbi-rep.xsd#in-rbi-rep_CreditContingentOBSItemsAxis::in-rbi-rep.xsd#in-rbi-rep_CertainTransactionRelatedContingentItemsMember:::in-rbi-rep.xsd#in-rbi-rep_ClientObligantOrGuarantorAxis::in-rbi-rep.xsd#in-rbi-rep_GovernmentMember</t>
  </si>
  <si>
    <t>in-rbi-rep.xsd#in-rbi-rep_CreditContingentOBSItemsAxis::in-rbi-rep.xsd#in-rbi-rep_CertainTransactionRelatedContingentItemsMember:::in-rbi-rep.xsd#in-rbi-rep_ClientObligantOrGuarantorAxis::in-rbi-rep.xsd#in-rbi-rep_BanksMember</t>
  </si>
  <si>
    <t>in-rbi-rep.xsd#in-rbi-rep_CreditContingentOBSItemsAxis::in-rbi-rep.xsd#in-rbi-rep_CertainTransactionRelatedContingentItemsMember:::in-rbi-rep.xsd#in-rbi-rep_ClientObligantOrGuarantorAxis::in-rbi-rep.xsd#in-rbi-rep_OtherGuarantorMember</t>
  </si>
  <si>
    <t>in-rbi-rep.xsd#in-rbi-rep_CreditContingentOBSItemsAxis::in-rbi-rep.xsd#in-rbi-rep_GuaranteesIssuedByBanksAgainstCounterGuaranteesOfOtherBanksMember:::in-rbi-rep.xsd#in-rbi-rep_ClientObligantOrGuarantorAxis::in-rbi-rep.xsd#in-rbi-rep_GovernmentMember</t>
  </si>
  <si>
    <t>in-rbi-rep.xsd#in-rbi-rep_CreditContingentOBSItemsAxis::in-rbi-rep.xsd#in-rbi-rep_GuaranteesIssuedByBanksAgainstCounterGuaranteesOfOtherBanksMember:::in-rbi-rep.xsd#in-rbi-rep_ClientObligantOrGuarantorAxis::in-rbi-rep.xsd#in-rbi-rep_BanksMember</t>
  </si>
  <si>
    <t>in-rbi-rep.xsd#in-rbi-rep_CreditContingentOBSItemsAxis::in-rbi-rep.xsd#in-rbi-rep_GuaranteesIssuedByBanksAgainstCounterGuaranteesOfOtherBanksMember:::in-rbi-rep.xsd#in-rbi-rep_ClientObligantOrGuarantorAxis::in-rbi-rep.xsd#in-rbi-rep_OtherGuarantorMember</t>
  </si>
  <si>
    <t>in-rbi-rep.xsd#in-rbi-rep_CreditContingentOBSItemsAxis::in-rbi-rep.xsd#in-rbi-rep_OtherCreditContingentMember:::in-rbi-rep.xsd#in-rbi-rep_ClientObligantOrGuarantorAxis::in-rbi-rep.xsd#in-rbi-rep_GovernmentMember</t>
  </si>
  <si>
    <t>in-rbi-rep.xsd#in-rbi-rep_CreditContingentOBSItemsAxis::in-rbi-rep.xsd#in-rbi-rep_OtherCreditContingentMember:::in-rbi-rep.xsd#in-rbi-rep_ClientObligantOrGuarantorAxis::in-rbi-rep.xsd#in-rbi-rep_BanksMember</t>
  </si>
  <si>
    <t>in-rbi-rep.xsd#in-rbi-rep_CreditContingentOBSItemsAxis::in-rbi-rep.xsd#in-rbi-rep_OtherCreditContingentMember:::in-rbi-rep.xsd#in-rbi-rep_ClientObligantOrGuarantorAxis::in-rbi-rep.xsd#in-rbi-rep_OtherGuarantorMember</t>
  </si>
  <si>
    <t>Guarantees issued by banks against the counter guarantees of other banks. Rediscounting of documentary bills accepted by banks. Bills discounted by banks which have been accepted by another bank will be treated as a funded claim on a bank. Note: In these cases, banks should be fully satisfied that the risk exposure is, in fact, on the other bank. Bills purchased/discounted/negotiated under L/C (where the payment to the beneficiary is not made 'under reserve') will be treated as an exposure on the L/C issuing bank and not on the borrower. All clean negotiations, as indicated above, will be assigned the risk weight normally applicable to inter-bank exposures for capital adequacy purposes. In the case of negotiations 'under reserve', the exposure should be treated as on the borrower and risk weight assigned accordingly. / Short-term self-liquidating trade-related contingencies (such as documentary credits collateralized by the underlying shipments).</t>
  </si>
  <si>
    <t>Total Guarantees issued by banks against the counter guarantees of other banks. Rediscounting of documentary bills accepted by banks. Bills discounted by banks which have been accepted by another bank will be treated as a funded claim on a bank. Note: In these cases, banks should be fully satisfied that the risk exposure is, in fact, on the other bank. Bills purchased/discounted/negotiated under L/C (where the payment to the beneficiary is not made 'under reserve') will be treated as an exposure on the L/C issuing bank and not on the borrower. All clean negotiations, as indicated above, will be assigned the risk weight normally applicable to inter-bank exposures for capital adequacy purposes. In the case of negotiations 'under reserve', the exposure should be treated as on the borrower and risk weight assigned accordingly. / Short-term self-liquidating trade-related contingencies (such as documentary credits collateralized by the underlying shipments).</t>
  </si>
  <si>
    <t xml:space="preserve">         (b) Advances not covered by DICGC / ECGC</t>
  </si>
  <si>
    <t>vi. All Other Assets</t>
  </si>
  <si>
    <t>d9f4d680-50a2-40c7-930d-849e0b68aec6:~:NotMandatory:~:True:~:False:~::~::~:False:~::~::~:False:~::~::~:</t>
  </si>
  <si>
    <t>c5ad5423-f310-40b3-bb4a-20582b257551:~:lyt_weighted:~:NotMandatory:~:True:~::~:</t>
  </si>
  <si>
    <t>#TYPDIM#</t>
  </si>
  <si>
    <t>in-rbi-rep.xsd#in-rbi-rep_ForeignExchangeContractsAndDerivativesAxis</t>
  </si>
  <si>
    <t>Nature of Item</t>
  </si>
  <si>
    <t>Equivalent value</t>
  </si>
  <si>
    <t>Sr.No</t>
  </si>
  <si>
    <t>Book value</t>
  </si>
  <si>
    <t>Risk weights(%)</t>
  </si>
  <si>
    <t>Adjusted 
value</t>
  </si>
  <si>
    <t>Note: Netting may be done only for advances collateralized by cash margins or deposits and in respect of assets
          where provisions for depreciation or for bad and doubtful debts</t>
  </si>
  <si>
    <t>b2b9a633-1f95-45b5-9e04-3aeab367598b:~:lyt_2_Weighted:~:NotMandatory:~:True:~::~:</t>
  </si>
  <si>
    <t>in-rbi-rep.xsd#in-rbi-rep_EquivalentValue</t>
  </si>
  <si>
    <t>in-rbi-rep.xsd#in-rbi-rep_AdjustedValue</t>
  </si>
  <si>
    <t>f2235333-8bf0-47ce-ac33-a7f5877aca92:~:NotMandatory:~:True:~:False:~::~::~:False:~::~::~:False:~::~::~:</t>
  </si>
  <si>
    <t xml:space="preserve">   A Tier I Capital elements</t>
  </si>
  <si>
    <t xml:space="preserve">      (a) Paid-up Capital</t>
  </si>
  <si>
    <t xml:space="preserve">            Less: Intangible assets and losses</t>
  </si>
  <si>
    <t xml:space="preserve">                    Net Paid-up Capital </t>
  </si>
  <si>
    <t xml:space="preserve">      (b) Reserves &amp; Surplus</t>
  </si>
  <si>
    <t>Less than one year</t>
  </si>
  <si>
    <t>One year and less than two years</t>
  </si>
  <si>
    <t xml:space="preserve">          1. Statutory reserves</t>
  </si>
  <si>
    <t xml:space="preserve">          2. Capital reserves (see note below) </t>
  </si>
  <si>
    <t xml:space="preserve">          3. Other reserves</t>
  </si>
  <si>
    <t xml:space="preserve">          4. Surplus in Profit &amp; Loss Account*</t>
  </si>
  <si>
    <t xml:space="preserve">                 Total Reserves &amp; Surplus</t>
  </si>
  <si>
    <t xml:space="preserve">       1. Total Capital Funds (a + b)</t>
  </si>
  <si>
    <t xml:space="preserve">    B Tier II Capital elements</t>
  </si>
  <si>
    <t xml:space="preserve">         (i) Undisclosed reserves</t>
  </si>
  <si>
    <t xml:space="preserve">         (ii) Revaluation reserves</t>
  </si>
  <si>
    <t xml:space="preserve">         (iii) General provisions and loss reserves # </t>
  </si>
  <si>
    <t xml:space="preserve">         (iv) Investment Fluctuation Reserves / Funds</t>
  </si>
  <si>
    <t xml:space="preserve">         (v) Hybrid debt capital instruments </t>
  </si>
  <si>
    <t xml:space="preserve">         (vi) Subordinated debts</t>
  </si>
  <si>
    <t xml:space="preserve">               Total</t>
  </si>
  <si>
    <t xml:space="preserve">               HEAD ROOM DEDUCTION</t>
  </si>
  <si>
    <t xml:space="preserve">               2. Net Supplementary Capital</t>
  </si>
  <si>
    <t xml:space="preserve">               Total Capital ( 1 + 2 )</t>
  </si>
  <si>
    <t xml:space="preserve">         (a) Adjusted value of funded risk assets i.e.on Balance Sheet items (tallies with Part `B')</t>
  </si>
  <si>
    <t xml:space="preserve">         (b) Adjusted value of non-funded and off-Balance Sheet items (tallies with Part `C')</t>
  </si>
  <si>
    <t xml:space="preserve">         (c) Total risk-weighted assets (a+b)</t>
  </si>
  <si>
    <t xml:space="preserve">   a) Mortgaged residential housing loan to individuals</t>
  </si>
  <si>
    <t xml:space="preserve">      upto `30.00 lakh (LTV* ratio ≤ 75%)</t>
  </si>
  <si>
    <t xml:space="preserve">      above `30.00 lakh (LTV ratio ≤ 75%)</t>
  </si>
  <si>
    <t xml:space="preserve">      irrespective of the loan amount (LTV ratio &gt; 75%)</t>
  </si>
  <si>
    <t xml:space="preserve">   b) Commercial Real Estate</t>
  </si>
  <si>
    <t xml:space="preserve">   c) Co-op / group housing societies and Housing Board and for any other purpose.</t>
  </si>
  <si>
    <t xml:space="preserve">   a) Consumer credit including personal loan</t>
  </si>
  <si>
    <t xml:space="preserve">   b) Loans upto `1 lakh against gold and silver ornaments</t>
  </si>
  <si>
    <t xml:space="preserve">   c) All other loans and advances including educational loan</t>
  </si>
  <si>
    <t xml:space="preserve">   d) Loans extended against primary / collateral securities of shares / debentures</t>
  </si>
  <si>
    <t xml:space="preserve">   a) Loans and advances for eligible activities to NBFCs engaged in hire purchase / leasing activities now classified as Asset Finance Companies</t>
  </si>
  <si>
    <t xml:space="preserve">   b) Loans and advances for eligible activities to Non-Deposit Taking Systemically Important NBFCs (NBFC-ND-SI) engaged in hire purchase / leasing activities.</t>
  </si>
  <si>
    <t>Govt.</t>
  </si>
  <si>
    <t>Banks</t>
  </si>
  <si>
    <t>Guarantor</t>
  </si>
  <si>
    <t>14a56868-99e6-4510-a4cd-d5a7ae67e36b:~:lyt_Contracts:~:NotMandatory:~:True:~::~:</t>
  </si>
  <si>
    <t>Item</t>
  </si>
  <si>
    <t>Risk Adjusted Value</t>
  </si>
  <si>
    <t>Notional Principal Amount</t>
  </si>
  <si>
    <t>Risk Weight</t>
  </si>
  <si>
    <t>Bank Working Code</t>
  </si>
  <si>
    <t>Bank Name</t>
  </si>
  <si>
    <t>Report Status</t>
  </si>
  <si>
    <t>Do Version Check</t>
  </si>
  <si>
    <t>Seed year</t>
  </si>
  <si>
    <t>IsRevised</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</si>
  <si>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</si>
  <si>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</si>
  <si>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</si>
  <si>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</si>
  <si>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</si>
  <si>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</si>
  <si>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</si>
  <si>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</si>
  <si>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</si>
  <si>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</si>
  <si>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</si>
  <si>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</si>
  <si>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</si>
  <si>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</si>
  <si>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</si>
  <si>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</si>
  <si>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</si>
  <si>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</si>
  <si>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</si>
  <si>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</si>
  <si>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</si>
  <si>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</si>
  <si>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</si>
  <si>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</si>
  <si>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</si>
  <si>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</si>
  <si>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</si>
  <si>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</si>
  <si>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</si>
  <si>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Papua New Guinea, Kina</t>
  </si>
  <si>
    <t>UYU</t>
  </si>
  <si>
    <t>Uruguay, Pesos</t>
  </si>
  <si>
    <t>UZS</t>
  </si>
  <si>
    <t>Turkey, New Lira</t>
  </si>
  <si>
    <t>TMM</t>
  </si>
  <si>
    <t>Turkmenistan, Manats</t>
  </si>
  <si>
    <t>TVD</t>
  </si>
  <si>
    <t>Tuvalu, Tuvalu Dollars</t>
  </si>
  <si>
    <t>UGX</t>
  </si>
  <si>
    <t>Uganda, Shillings</t>
  </si>
  <si>
    <t>UAH</t>
  </si>
  <si>
    <t>Ukraine, Hryvnia</t>
  </si>
  <si>
    <t>AED</t>
  </si>
  <si>
    <t>3. Others</t>
  </si>
  <si>
    <t>4. Total</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</si>
  <si>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</si>
  <si>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</si>
  <si>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</si>
  <si>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</si>
  <si>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</si>
  <si>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</si>
  <si>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</si>
  <si>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</si>
  <si>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</si>
  <si>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</si>
  <si>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</si>
  <si>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</si>
  <si>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</si>
  <si>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</si>
  <si>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</si>
  <si>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</si>
  <si>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9c0667f0-2783-4fd6-a18f-0c242beaf940:~:NotMandatory:~:True:~:False:~::~::~:False:~::~::~:False:~::~::~:</t>
  </si>
  <si>
    <t>5bbcc684-351e-4c8b-9d20-46d84b6be6db:~:lyt_GeneralInfo:~:NotMandatory:~:True:~::~:</t>
  </si>
  <si>
    <t>PGK</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</si>
  <si>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</si>
  <si>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</si>
  <si>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</si>
  <si>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</si>
  <si>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</si>
  <si>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</si>
  <si>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</si>
  <si>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</si>
  <si>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</si>
  <si>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</si>
  <si>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</si>
  <si>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</si>
  <si>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</si>
  <si>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</si>
  <si>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</si>
  <si>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</si>
  <si>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</si>
  <si>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</si>
  <si>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</si>
  <si>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</si>
  <si>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</si>
  <si>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</si>
  <si>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</si>
  <si>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</si>
  <si>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</si>
  <si>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</si>
  <si>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Macau, Patacas</t>
  </si>
  <si>
    <t>Pakistan, Rupees</t>
  </si>
  <si>
    <t>XPD</t>
  </si>
  <si>
    <t>Palladium Ounces</t>
  </si>
  <si>
    <t>PAB</t>
  </si>
  <si>
    <t>Panama, Balboa</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</si>
  <si>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</si>
  <si>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</si>
  <si>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</si>
  <si>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</si>
  <si>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</si>
  <si>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</si>
  <si>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</si>
  <si>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</si>
  <si>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</si>
  <si>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</si>
  <si>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</si>
  <si>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</si>
  <si>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</si>
  <si>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</si>
  <si>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</si>
  <si>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</si>
  <si>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</si>
  <si>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</si>
  <si>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</si>
  <si>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</si>
  <si>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</si>
  <si>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</si>
  <si>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</si>
  <si>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</si>
  <si>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</si>
  <si>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</si>
  <si>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</si>
  <si>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</si>
  <si>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</si>
  <si>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</si>
  <si>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</si>
  <si>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</si>
  <si>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</si>
  <si>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</si>
  <si>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</si>
  <si>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</si>
  <si>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</si>
  <si>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</si>
  <si>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</si>
  <si>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</si>
  <si>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</si>
  <si>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</si>
  <si>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</si>
  <si>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</si>
  <si>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</si>
  <si>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</si>
  <si>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Validation Status</t>
  </si>
  <si>
    <t>in-rbi-rep.xsd#in-rbi-rep_ValidationStatus</t>
  </si>
  <si>
    <t>International Monetary Fund (IMF) Special Drawing Rights</t>
  </si>
  <si>
    <t>IRR</t>
  </si>
  <si>
    <t>Iran, Rials</t>
  </si>
  <si>
    <t>IQD</t>
  </si>
  <si>
    <t>Iraq, Dinars</t>
  </si>
  <si>
    <t>IMP</t>
  </si>
  <si>
    <t>Liberia, Dollars</t>
  </si>
  <si>
    <t>LYD</t>
  </si>
  <si>
    <t>Libya, Dinars</t>
  </si>
  <si>
    <t>LTL</t>
  </si>
  <si>
    <t>StartUpDataSheet</t>
  </si>
  <si>
    <t>in-rbi-rep.xsd#in-rbi-rep_BankCode</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</si>
  <si>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</si>
  <si>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</si>
  <si>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</si>
  <si>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</si>
  <si>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</si>
  <si>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</si>
  <si>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</si>
  <si>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</si>
  <si>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</si>
  <si>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</si>
  <si>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</si>
  <si>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</si>
  <si>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</si>
  <si>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</si>
  <si>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</si>
  <si>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</si>
  <si>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</si>
  <si>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</si>
  <si>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</si>
  <si>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</si>
  <si>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</si>
  <si>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</si>
  <si>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</si>
  <si>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</si>
  <si>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</si>
  <si>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</si>
  <si>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</si>
  <si>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</si>
  <si>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</si>
  <si>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</si>
  <si>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</si>
  <si>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</si>
  <si>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</si>
  <si>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Bank Code</t>
  </si>
  <si>
    <t>#TABLE#</t>
  </si>
  <si>
    <t>#LAYOUTSCSR#</t>
  </si>
  <si>
    <t>#LAYOUTECSR#</t>
  </si>
  <si>
    <t>#LAYOUTSCER#</t>
  </si>
  <si>
    <t>#LAYOUTECER#</t>
  </si>
  <si>
    <t>#CustPlc#</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</si>
  <si>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</si>
  <si>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</si>
  <si>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</si>
  <si>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</si>
  <si>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</si>
  <si>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</si>
  <si>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</si>
  <si>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</si>
  <si>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</si>
  <si>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</si>
  <si>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</si>
  <si>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</si>
  <si>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</si>
  <si>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</si>
  <si>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</si>
  <si>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</si>
  <si>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</si>
  <si>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</si>
  <si>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</si>
  <si>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</si>
  <si>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b00809e3-3455-4f59-9d2b-a22979373eb2:~:NotMandatory:~:True:~:</t>
  </si>
  <si>
    <t>d81c0746-b991-4e95-a701-b8ed95ac0596:~:StartUpData:~:NotMandatory:~:True:~::~:</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</si>
  <si>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</si>
  <si>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</si>
  <si>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</si>
  <si>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</si>
  <si>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</si>
  <si>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</si>
  <si>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</si>
  <si>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</si>
  <si>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</si>
  <si>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</si>
  <si>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</si>
  <si>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</si>
  <si>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</si>
  <si>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</si>
  <si>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</si>
  <si>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</si>
  <si>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</si>
  <si>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</si>
  <si>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</si>
  <si>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</si>
  <si>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</si>
  <si>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</si>
  <si>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</si>
  <si>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</si>
  <si>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</si>
  <si>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</si>
  <si>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</si>
  <si>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</si>
  <si>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</si>
  <si>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</si>
  <si>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</si>
  <si>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</si>
  <si>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</si>
  <si>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</si>
  <si>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</si>
  <si>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</si>
  <si>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</si>
  <si>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</si>
  <si>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</si>
  <si>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</si>
  <si>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</si>
  <si>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Lithuania, Litai</t>
  </si>
  <si>
    <t>MOP</t>
  </si>
  <si>
    <t>MWK</t>
  </si>
  <si>
    <t>MKD</t>
  </si>
  <si>
    <t>Macedonia, Denars</t>
  </si>
  <si>
    <t>MGA</t>
  </si>
  <si>
    <t>Madagascar, Ariary</t>
  </si>
  <si>
    <t>Haiti, Gourdes</t>
  </si>
  <si>
    <t>HNL</t>
  </si>
  <si>
    <t>Honduras, Lempiras</t>
  </si>
  <si>
    <t>HKD</t>
  </si>
  <si>
    <t>Hong Kong, Dollars</t>
  </si>
  <si>
    <t>HUF</t>
  </si>
  <si>
    <t>iv. Investment in Other Securities where payment of interest and repayment of principal are guaranteed by Central Govt. (include investment in Indira/Kisan Vikas Patras and investments in bonds &amp; debentures where payment of interest and repayment of principal is guaranteed by Central Govt.)</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</si>
  <si>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</si>
  <si>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</si>
  <si>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</si>
  <si>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</si>
  <si>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</si>
  <si>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</si>
  <si>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</si>
  <si>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</si>
  <si>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</si>
  <si>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</si>
  <si>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</si>
  <si>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</si>
  <si>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</si>
  <si>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</si>
  <si>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</si>
  <si>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</si>
  <si>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</si>
  <si>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</si>
  <si>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</si>
  <si>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</si>
  <si>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Lakhs</t>
  </si>
  <si>
    <t>in-rbi-rep.xsd#in-rbi-rep_AuthorisedReportingOfficial</t>
  </si>
  <si>
    <t>Communaute Financiere Africaine BEAC, Francs</t>
  </si>
  <si>
    <t>KMF</t>
  </si>
  <si>
    <t>Comoros, Francs</t>
  </si>
  <si>
    <t>XPF</t>
  </si>
  <si>
    <t>Comptoirs Francais du Pacifique Francs</t>
  </si>
  <si>
    <t>CDF</t>
  </si>
  <si>
    <t>Congo/Kinshasa, Congolese Francs</t>
  </si>
  <si>
    <t>IDR</t>
  </si>
  <si>
    <t>Indonesia, Rupiahs</t>
  </si>
  <si>
    <t>XDR</t>
  </si>
  <si>
    <t>Solomon Islands, Dollars</t>
  </si>
  <si>
    <t>SOS</t>
  </si>
  <si>
    <t>Somalia, Shillings</t>
  </si>
  <si>
    <t>ZAR</t>
  </si>
  <si>
    <t>South Africa, Rand</t>
  </si>
  <si>
    <t>LKR</t>
  </si>
  <si>
    <t>Sri Lanka, Rupees</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</si>
  <si>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</si>
  <si>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</si>
  <si>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</si>
  <si>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</si>
  <si>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</si>
  <si>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</si>
  <si>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</si>
  <si>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</si>
  <si>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</si>
  <si>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</si>
  <si>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</si>
  <si>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</si>
  <si>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</si>
  <si>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</si>
  <si>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</si>
  <si>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</si>
  <si>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</si>
  <si>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</si>
  <si>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</si>
  <si>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</si>
  <si>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</si>
  <si>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</si>
  <si>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</si>
  <si>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</si>
  <si>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</si>
  <si>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</si>
  <si>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</si>
  <si>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</si>
  <si>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</si>
  <si>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</si>
  <si>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</si>
  <si>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</si>
  <si>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</si>
  <si>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</si>
  <si>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</si>
  <si>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</si>
  <si>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</si>
  <si>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</si>
  <si>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</si>
  <si>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</si>
  <si>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</si>
  <si>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</si>
  <si>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</si>
  <si>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</si>
  <si>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</si>
  <si>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</si>
  <si>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</si>
  <si>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</si>
  <si>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</si>
  <si>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</si>
  <si>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</si>
  <si>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</si>
  <si>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</si>
  <si>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</si>
  <si>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</si>
  <si>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</si>
  <si>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</si>
  <si>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</si>
  <si>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</si>
  <si>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</si>
  <si>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</si>
  <si>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</si>
  <si>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</si>
  <si>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</si>
  <si>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</si>
  <si>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Quarterly</t>
  </si>
  <si>
    <t>Name of Bank</t>
  </si>
  <si>
    <t>RO Name</t>
  </si>
  <si>
    <t>in-rbi-rep.xsd#in-rbi-rep_NameOfReportingInstitution@http://www.xbrl.org/2003/role/terseLabel</t>
  </si>
  <si>
    <t>in-rbi-rep.xsd#in-rbi-rep_ROName</t>
  </si>
  <si>
    <t>in-rbi-rep.xsd#in-rbi-rep_PeriodEndDate</t>
  </si>
  <si>
    <t>v. Investment in Other Securities where payment of interest and repayment of principal are guaranteed by State Govt. (include investments in bonds &amp; debentures where payment of interest and repayment of principal is guaranteed by State Govt.) NOT IN DEFAULT</t>
  </si>
  <si>
    <t>vi. Investment in Other Securities where payment of interest and repayment of principal are guaranteed by State Govt. (include investments in bonds &amp; debentures where payment of interest and repayment of principal is guaranteed by State Govt.) INVOKED  and DEFAULTED (w.e.f. March 31, 2006)</t>
  </si>
  <si>
    <t>d8cbd542-0a72-4d22-afd9-be856cc3d48a:~:NotMandatory:~:True:~:False:~::~::~:False:~::~::~:False:~::~::~:</t>
  </si>
  <si>
    <t>8d0ddef4-a0f0-4a25-8651-9ba985b6b6cb:~:lyt_CapitalFunds:~:NotMandatory:~:True:~::~:</t>
  </si>
  <si>
    <t>Total</t>
  </si>
  <si>
    <t>I  Capital Funds</t>
  </si>
  <si>
    <t>Notes : Capital reserves representing surplus on sale of assets and held in a separate account will be included</t>
  </si>
  <si>
    <t>General Information</t>
  </si>
  <si>
    <t>Capital Funds Risk Assets Ratio</t>
  </si>
  <si>
    <t>Off Balance Sheet Items</t>
  </si>
  <si>
    <t>Weighted Non Funded Exposure</t>
  </si>
  <si>
    <t>Contracts And Derivatives</t>
  </si>
  <si>
    <t>Signatory</t>
  </si>
  <si>
    <t>Risk Weight Assets and On Balance Sheet Items</t>
  </si>
  <si>
    <t>viii. (a) Advances covered by DICGC / ECGC</t>
  </si>
  <si>
    <t>Revaluation reserves, general/floating provisions and specific provisions made for loan losses and other asset losses or diminution in the value of any assets will not be reckoned as capital funds.</t>
  </si>
  <si>
    <t>* In case of surplus in P&amp;L Account [not allocated and yet to be approved by AGM], the following assumptions may be made:
(a) The current year's surplus may be notionally arrived at to the extent recommended by the BOD to be allocated among various reserves/funds and retained in business.
(b) Where the BOD have not decided the distribution of the surplus, it may be notionally arrived at on the basis of last three years' average.</t>
  </si>
  <si>
    <t>II  Risk Assets</t>
  </si>
  <si>
    <t xml:space="preserve">III Percentage of capital funds to risk-weighted assets I / II x 100 </t>
  </si>
  <si>
    <t xml:space="preserve"># Includes General Provision on Standard Assets. Such Provisions which are considered for inclusion in Tier II captial will be admitted upto 1.25% of total risk weighted assets. </t>
  </si>
  <si>
    <t>in-rbi-rep.xsd#in-rbi-rep_PaidUpCapital</t>
  </si>
  <si>
    <t>in-rbi-rep.xsd#in-rbi-rep_IntangibleAssetsLosses</t>
  </si>
  <si>
    <t>in-rbi-rep.xsd#in-rbi-rep_NetPaidupCapital</t>
  </si>
  <si>
    <t>in-rbi-rep.xsd#in-rbi-rep_StatutoryReserves</t>
  </si>
  <si>
    <t>in-rbi-rep.xsd#in-rbi-rep_CapitalReserves</t>
  </si>
  <si>
    <t>in-rbi-rep.xsd#in-rbi-rep_OtherReserves</t>
  </si>
  <si>
    <t>in-rbi-rep.xsd#in-rbi-rep_SurplusInProfitAndLossAccount</t>
  </si>
  <si>
    <t>in-rbi-rep.xsd#in-rbi-rep_ReservesSurplus</t>
  </si>
  <si>
    <t>in-rbi-rep.xsd#in-rbi-rep_Tier1Capital</t>
  </si>
  <si>
    <t>in-rbi-rep.xsd#in-rbi-rep_UndisclosedReserves</t>
  </si>
  <si>
    <t>in-rbi-rep.xsd#in-rbi-rep_RevaluationReserves</t>
  </si>
  <si>
    <t>in-rbi-rep.xsd#in-rbi-rep_GeneralProvisionsAndLossReserves</t>
  </si>
  <si>
    <t>in-rbi-rep.xsd#in-rbi-rep_InvestmentFluctuationReservesFunds</t>
  </si>
  <si>
    <t>in-rbi-rep.xsd#in-rbi-rep_HybridDebtCapitalInstruments</t>
  </si>
  <si>
    <t>in-rbi-rep.xsd#in-rbi-rep_AssetItemAxis::in-rbi-rep.xsd#in-rbi-rep_AdvancesNotCoveredByDICGCECGCMember</t>
  </si>
  <si>
    <t>in-rbi-rep.xsd#in-rbi-rep_SubordinateDebts</t>
  </si>
  <si>
    <t>in-rbi-rep.xsd#in-rbi-rep_GrossSupplementaryCapital</t>
  </si>
  <si>
    <t>in-rbi-rep.xsd#in-rbi-rep_HeadRoomDeductions</t>
  </si>
  <si>
    <t>in-rbi-rep.xsd#in-rbi-rep_NetSupplementaryCapital</t>
  </si>
  <si>
    <t>in-rbi-rep.xsd#in-rbi-rep_AggregateCapital</t>
  </si>
  <si>
    <t>in-rbi-rep.xsd#in-rbi-rep_AdjustedValueOfFundedRiskAssetsOnBalanceSheetItems</t>
  </si>
  <si>
    <t>in-rbi-rep.xsd#in-rbi-rep_AdjustedValueOfNonFundedOffBalanceSheetItems</t>
  </si>
  <si>
    <t>in-rbi-rep.xsd#in-rbi-rep_RiskWeightedAssets</t>
  </si>
  <si>
    <t>in-rbi-rep.xsd#in-rbi-rep_PercentageOfCapitalFundsToRiskWeightedAssets</t>
  </si>
  <si>
    <t>9037f338-d349-4939-aea0-819ea90a704e:~:NotMandatory:~:True:~:False:~::~::~:False:~::~::~:False:~::~::~:</t>
  </si>
  <si>
    <t>16c85973-817d-4185-8870-464a8f4eb907:~:lyt_RiskAssets:~:NotMandatory:~:True:~::~:</t>
  </si>
  <si>
    <t>I.Balances</t>
  </si>
  <si>
    <t>i. Cash in hand (including foreign currency notes)</t>
  </si>
  <si>
    <t>ii. Balances with RBI</t>
  </si>
  <si>
    <t>iii. Balances in current account with other UCBs</t>
  </si>
  <si>
    <t>II. Investments</t>
  </si>
  <si>
    <t>i. Investment in Government Securities</t>
  </si>
  <si>
    <t>ii. Investment in Other Approved Securities guaranteed by Central Government</t>
  </si>
  <si>
    <t>iii. Investment in Other Approved Securities guaranteed by State Government</t>
  </si>
  <si>
    <t>vii. Investment in Other Approved Securities where payment of interest and repayment of principal is not guaranteed by Central / State Govt./s</t>
  </si>
  <si>
    <t>viii. Investment in Govt. guaranteed securities of government undertakings which do not form part of the approved market borrowing Program</t>
  </si>
  <si>
    <t>ix. Claims on commercial banks, District Central Cooperative Banks and State Co-operative Banks such as fixed deposits,certificates of deposits, etc.</t>
  </si>
  <si>
    <t>x. Claims on other Urban Cooperative Banks such as term/fixed deposits</t>
  </si>
  <si>
    <t>xi.  Investments in bonds issued by All India Public financial Institutions</t>
  </si>
  <si>
    <t>xii. Investments in bonds issued by Public Financial Institutions for their Tier-II Capital</t>
  </si>
  <si>
    <t>xiii. All Other Investments *</t>
  </si>
  <si>
    <t>Note: * Intangible assets and losses deducted from Tier I capital should be assigned zero weight.</t>
  </si>
  <si>
    <t>xiv. The off-balance sheet (net) position in 'WI' securities, scip-wise</t>
  </si>
  <si>
    <t>III. Loans and Advances</t>
  </si>
  <si>
    <t>i. Loans and advances including bills purchased and discounted and other credit facilities guaranteed by GOI</t>
  </si>
  <si>
    <t>ii. Loans guaranteed by State Govt</t>
  </si>
  <si>
    <t>iii. A State Govt guaranteed advance which has become a non-performing advance (w.e.f. 31-03-2006)</t>
  </si>
  <si>
    <t>iv. Loans granted to PSUs of GOI</t>
  </si>
  <si>
    <t>v. Real Estate Exposure</t>
  </si>
  <si>
    <t>* LTV ratio should be computed as a percentage of total outstanding in the account (viz. "principal + accrued interest + other charges pertaining to the loan" without any netting) in the numerator and the realizable value of the residential property mortgaged to the bank in the denominator.</t>
  </si>
  <si>
    <t>vi. Retail Loans and Advances</t>
  </si>
  <si>
    <t>vii.  Leased Assets</t>
  </si>
  <si>
    <t>ix. Advances for term deposits, Life policies, NSCs, IVPs and KVPs where adequate margin is available</t>
  </si>
  <si>
    <t>x. Loans to Staff of banks, which are fully covered by superannuation benefits and mortgage of flat / house</t>
  </si>
  <si>
    <t>IV. Money at Call and Short Notice including interest receivable from banks.</t>
  </si>
  <si>
    <t>V. Other Assets</t>
  </si>
  <si>
    <t>i. Premises, furniture and fixture</t>
  </si>
  <si>
    <t>ii. Interest due on Govt. Securities</t>
  </si>
  <si>
    <t>iii. Accrued interest on CRR balances maintained with RBI.</t>
  </si>
  <si>
    <t>iv. Interest receivable on staff loans</t>
  </si>
  <si>
    <t>v. Interest receivable from banks</t>
  </si>
  <si>
    <t>VI. Market Risk on Open Positions</t>
  </si>
  <si>
    <t>i. Market Risk on Foreign Exchange Open Position (For Authorised Dealers only)</t>
  </si>
  <si>
    <t>ii. Market Risk on Open Gold Position</t>
  </si>
  <si>
    <t>Asset Item</t>
  </si>
  <si>
    <t>(i) Gross Book Value</t>
  </si>
  <si>
    <t>(ii) Margins And Provisions</t>
  </si>
  <si>
    <t>(iii) Net Book Value [ i - ii ]</t>
  </si>
  <si>
    <t>(iv) Risk Weights (%)</t>
  </si>
  <si>
    <t>(v) Risk Adjusted Value [ (iii*iv)/100]</t>
  </si>
  <si>
    <t>3eaeb464-7f96-46dc-a066-7fffd12143b9:~:NotMandatory:~:True:~:False:~::~::~:False:~::~::~:False:~::~::~:</t>
  </si>
  <si>
    <t>81db10a1-9a9b-44b6-90ef-487c954030b3:~:lyt_1_Signatory:~:NotMandatory:~:True:~::~:</t>
  </si>
  <si>
    <t>Signature of authorised reporting official</t>
  </si>
  <si>
    <t>Designation of authorised reporting official</t>
  </si>
  <si>
    <t>Authorised reporting official name</t>
  </si>
  <si>
    <t>E mail id of authorised reporting official</t>
  </si>
  <si>
    <t>Office telephone number of authorised reporting official</t>
  </si>
  <si>
    <t>Residence telephone number of authorised reporting official</t>
  </si>
  <si>
    <t>Place of signing by authorised reporting official</t>
  </si>
  <si>
    <t>Date of signing by authorised reporting official</t>
  </si>
  <si>
    <t>Signature of person countersigned</t>
  </si>
  <si>
    <t>Name of person countersigned</t>
  </si>
  <si>
    <t>Designation of person countersigned</t>
  </si>
  <si>
    <t>E mail id of person countersigned</t>
  </si>
  <si>
    <t>Office telephone number of person countersigned</t>
  </si>
  <si>
    <t>Residence telephone number of person countersigned</t>
  </si>
  <si>
    <t>Place of signing by person countersigned</t>
  </si>
  <si>
    <t>Date of signing by person countersigned</t>
  </si>
  <si>
    <t>in-rbi-rep.xsd#in-rbi-rep_SignatureOfAuthorisedReportingOfficial</t>
  </si>
  <si>
    <t>in-rbi-rep.xsd#in-rbi-rep_DesignationOfAuthorisedReportingOfficial</t>
  </si>
  <si>
    <t>in-rbi-rep.xsd#in-rbi-rep_EMailIDOfAuthorisedReportingOfficial</t>
  </si>
  <si>
    <t>in-rbi-rep.xsd#in-rbi-rep_OfficeTelephoneNumberOfAuthorisedReportingOfficial</t>
  </si>
  <si>
    <t>in-rbi-rep.xsd#in-rbi-rep_ResidenceTelephoneNumberOfAuthorisedReportingOfficial</t>
  </si>
  <si>
    <t>in-rbi-rep.xsd#in-rbi-rep_PlaceOfSigningByAuthorisedReportingOfficial</t>
  </si>
  <si>
    <t>in-rbi-rep.xsd#in-rbi-rep_DateOfSigningByAuthorisedReportingOfficial</t>
  </si>
  <si>
    <t>in-rbi-rep.xsd#in-rbi-rep_SignatureOfPersonCountersigned</t>
  </si>
  <si>
    <t>in-rbi-rep.xsd#in-rbi-rep_NameOfPersonCountersigned</t>
  </si>
  <si>
    <t>in-rbi-rep.xsd#in-rbi-rep_DesignationOfPersonCountersigned</t>
  </si>
  <si>
    <t>in-rbi-rep.xsd#in-rbi-rep_EMailIDOfPersonCountersigned</t>
  </si>
  <si>
    <t>in-rbi-rep.xsd#in-rbi-rep_OfficeTelephoneNumberOfPersonCountersigned</t>
  </si>
  <si>
    <t>in-rbi-rep.xsd#in-rbi-rep_ResidenceTelephoneNumberOfPersonCountersigned</t>
  </si>
  <si>
    <t>in-rbi-rep.xsd#in-rbi-rep_PlaceOfSigningByPersonCountersigned</t>
  </si>
  <si>
    <t>in-rbi-rep.xsd#in-rbi-rep_DateOfSigningByPersonCountersigned</t>
  </si>
  <si>
    <t>"Note: While calculating the aggregate of funded and non-funded exposure of a borrower for the purpose of assignment of risk weight, banks may 'net-off' against the total outstanding exposure of the borrower -
   a) advances Collateralised by cash margins or deposits,
   b) credit balances in current or other accounts of the borrower which are not earmarked for specific purposes and free from any lien,
   c) in respect of any assets where provisions for depreciation or for bad debts have been made,
   d) claims received from DICGC / ECGC and kept in a separate a/c pending adjustment in case these are not adjusted against the dues outstanding in the respective a/cs."</t>
  </si>
  <si>
    <t>in-rbi-rep.xsd#in-rbi-rep_GrossBookValue</t>
  </si>
  <si>
    <t>in-rbi-rep.xsd#in-rbi-rep_MarginsAndProvisions</t>
  </si>
  <si>
    <t>in-rbi-rep.xsd#in-rbi-rep_NetBookValue</t>
  </si>
  <si>
    <t>in-rbi-rep.xsd#in-rbi-rep_RiskWeights</t>
  </si>
  <si>
    <t>in-rbi-rep.xsd#in-rbi-rep_RiskAdjustedValue</t>
  </si>
  <si>
    <t>in-rbi-rep.xsd#in-rbi-rep_AssetItemAxis::in-rbi-rep.xsd#in-rbi-rep_CashAndBankBalancesMember</t>
  </si>
  <si>
    <t>in-rbi-rep.xsd#in-rbi-rep_AssetItemAxis::in-rbi-rep.xsd#in-rbi-rep_CashInHandIncludingForeignCurrencyNotesMember</t>
  </si>
  <si>
    <t>in-rbi-rep.xsd#in-rbi-rep_AssetItemAxis::in-rbi-rep.xsd#in-rbi-rep_BalancesWithRBIMember</t>
  </si>
  <si>
    <t>in-rbi-rep.xsd#in-rbi-rep_AssetItemAxis::in-rbi-rep.xsd#in-rbi-rep_BalancesInCurrentAccountWithOtherUrbanCooperativeBanksMember</t>
  </si>
  <si>
    <t>in-rbi-rep.xsd#in-rbi-rep_AssetItemAxis::in-rbi-rep.xsd#in-rbi-rep_BalancesInCurrentAccountWithOtherBanksMember</t>
  </si>
  <si>
    <t>in-rbi-rep.xsd#in-rbi-rep_AssetItemAxis::in-rbi-rep.xsd#in-rbi-rep_InvestmentsMember</t>
  </si>
  <si>
    <t>in-rbi-rep.xsd#in-rbi-rep_AssetItemAxis::in-rbi-rep.xsd#in-rbi-rep_InvestmentInGovernmentSecuritiesMember</t>
  </si>
  <si>
    <t>in-rbi-rep.xsd#in-rbi-rep_AssetItemAxis::in-rbi-rep.xsd#in-rbi-rep_InvestmentInOtherApprovedSecuritiesGuaranteedByCentralGovernmentMember</t>
  </si>
  <si>
    <t>in-rbi-rep.xsd#in-rbi-rep_AssetItemAxis::in-rbi-rep.xsd#in-rbi-rep_InvestmentInOtherApprovedSecuritiesGuaranteedByStateGovernmentMember</t>
  </si>
  <si>
    <t>in-rbi-rep.xsd#in-rbi-rep_AssetItemAxis::in-rbi-rep.xsd#in-rbi-rep_InvestmentInOtherSecuritiesGuaranteedByCentralGovernmentMember</t>
  </si>
  <si>
    <t>in-rbi-rep.xsd#in-rbi-rep_AssetItemAxis::in-rbi-rep.xsd#in-rbi-rep_InvestmentInOtherSecuritiesGuaranteedByStateGovernmentNotInDefaultMember</t>
  </si>
  <si>
    <t>in-rbi-rep.xsd#in-rbi-rep_AssetItemAxis::in-rbi-rep.xsd#in-rbi-rep_InvestmentInOtherSecuritiesGuaranteedByStateGovernmentInDefaultMember</t>
  </si>
  <si>
    <t>in-rbi-rep.xsd#in-rbi-rep_AssetItemAxis::in-rbi-rep.xsd#in-rbi-rep_InvestmentInOtherApprovedSecuritiesNotGuaranteedByCentralStateGovernmentMember</t>
  </si>
  <si>
    <t>in-rbi-rep.xsd#in-rbi-rep_AssetItemAxis::in-rbi-rep.xsd#in-rbi-rep_InvestmentInGovtGuaranteedSecuritiesMember</t>
  </si>
  <si>
    <t>in-rbi-rep.xsd#in-rbi-rep_AssetItemAxis::in-rbi-rep.xsd#in-rbi-rep_ClaimsOnCommercialBanksDistrictCentralCooperativeBanksAndStateCooperativeBanksMember</t>
  </si>
  <si>
    <t>in-rbi-rep.xsd#in-rbi-rep_AssetItemAxis::in-rbi-rep.xsd#in-rbi-rep_ClaimsOnOtherUrbanCooperativeBanksMember</t>
  </si>
  <si>
    <t>in-rbi-rep.xsd#in-rbi-rep_AssetItemAxis::in-rbi-rep.xsd#in-rbi-rep_InvestmentsInBondsIssuedByAllIndiaPublicFinancialInstitutionsMember</t>
  </si>
  <si>
    <t>in-rbi-rep.xsd#in-rbi-rep_AssetItemAxis::in-rbi-rep.xsd#in-rbi-rep_InvestmentsInBondsIssuedByPublicFinancialInstitutionsMember</t>
  </si>
  <si>
    <t>in-rbi-rep.xsd#in-rbi-rep_AssetItemAxis::in-rbi-rep.xsd#in-rbi-rep_OtherInvestmentsMember</t>
  </si>
  <si>
    <t>in-rbi-rep.xsd#in-rbi-rep_AssetItemAxis::in-rbi-rep.xsd#in-rbi-rep_TheOffBalanceSheetNetPositionInWISecuritiesMember</t>
  </si>
  <si>
    <t>in-rbi-rep.xsd#in-rbi-rep_AssetItemAxis::in-rbi-rep.xsd#in-rbi-rep_LoansAndAdvancesMember</t>
  </si>
  <si>
    <t>in-rbi-rep.xsd#in-rbi-rep_AssetItemAxis::in-rbi-rep.xsd#in-rbi-rep_LoansAndAdvancesIncludingBillsPurchasedAndDiscountedAndOtherCreditFacilitiesGuaranteedByGOIMember</t>
  </si>
  <si>
    <t>in-rbi-rep.xsd#in-rbi-rep_AssetItemAxis::in-rbi-rep.xsd#in-rbi-rep_LoansAndAdvancesStateGovernmentGuaranteedAdvancesMember</t>
  </si>
  <si>
    <t>in-rbi-rep.xsd#in-rbi-rep_AssetItemAxis::in-rbi-rep.xsd#in-rbi-rep_AStateGovtGuaranteedAdvanceWhichHasBecomeNonPerformingAdvanceMember</t>
  </si>
  <si>
    <t>in-rbi-rep.xsd#in-rbi-rep_AssetItemAxis::in-rbi-rep.xsd#in-rbi-rep_LoansGrantedToPSUsOfGOIMember</t>
  </si>
  <si>
    <t>in-rbi-rep.xsd#in-rbi-rep_AssetItemAxis::in-rbi-rep.xsd#in-rbi-rep_RealEstateExposureMember</t>
  </si>
  <si>
    <t>in-rbi-rep.xsd#in-rbi-rep_AssetItemAxis::in-rbi-rep.xsd#in-rbi-rep_MortgagedResidentialHousingLoanToIndividualsMember</t>
  </si>
  <si>
    <t>in-rbi-rep.xsd#in-rbi-rep_AssetItemAxis::in-rbi-rep.xsd#in-rbi-rep_MortgagedResidentialHousingLoanToIndividualsUptoRs30lakhAndLoanToValueRatioLessthanEqualTo75PercentMember</t>
  </si>
  <si>
    <t>in-rbi-rep.xsd#in-rbi-rep_AssetItemAxis::in-rbi-rep.xsd#in-rbi-rep_MortgagedResidentialHousingLoanToIndividualsAboveRs30lakhAndLoanToValueRatioLessthanEqualTo75PercentMember</t>
  </si>
  <si>
    <t>in-rbi-rep.xsd#in-rbi-rep_AssetItemAxis::in-rbi-rep.xsd#in-rbi-rep_MortgagedResidentialHousingLoanToIndividualsLoanAmountWhereLoanToValueRatioMoreThan75PercentMember</t>
  </si>
  <si>
    <t>in-rbi-rep.xsd#in-rbi-rep_AssetItemAxis::in-rbi-rep.xsd#in-rbi-rep_CommercialRealEstateMember</t>
  </si>
  <si>
    <t>in-rbi-rep.xsd#in-rbi-rep_AssetItemAxis::in-rbi-rep.xsd#in-rbi-rep_CoopGroupHousingSocietiesAndHousingBoardAndForAnyOtherPurposeMember</t>
  </si>
  <si>
    <t>in-rbi-rep.xsd#in-rbi-rep_AssetItemAxis::in-rbi-rep.xsd#in-rbi-rep_RetailLoansOrAdvancesMember</t>
  </si>
  <si>
    <t>in-rbi-rep.xsd#in-rbi-rep_OffBalanceSheetOperationAxis::in-rbi-rep.xsd#in-rbi-rep_WeightedNonFundedExposuresMember</t>
  </si>
  <si>
    <t>in-rbi-rep.xsd#in-rbi-rep_ContractsAndDerivativesItemsAxis::in-rbi-rep.xsd#in-rbi-rep_ForwardForexContractMember:::in-rbi-rep.xsd#in-rbi-rep_OffBalanceSheetOperationAxis::in-rbi-rep.xsd#in-rbi-rep_ContractsAndDerivativesMember</t>
  </si>
  <si>
    <t>in-rbi-rep.xsd#in-rbi-rep_ContractsAndDerivativesItemsAxis::in-rbi-rep.xsd#in-rbi-rep_InterestRateContractMember:::in-rbi-rep.xsd#in-rbi-rep_OffBalanceSheetOperationAxis::in-rbi-rep.xsd#in-rbi-rep_ContractsAndDerivativesMember</t>
  </si>
  <si>
    <t>in-rbi-rep.xsd#in-rbi-rep_ContractsAndDerivativesItemsAxis::in-rbi-rep.xsd#in-rbi-rep_OtherContractsDerivativesMember:::in-rbi-rep.xsd#in-rbi-rep_OffBalanceSheetOperationAxis::in-rbi-rep.xsd#in-rbi-rep_ContractsAndDerivativesMember</t>
  </si>
  <si>
    <t>in-rbi-rep.xsd#in-rbi-rep_OffBalanceSheetOperationAxis::in-rbi-rep.xsd#in-rbi-rep_ContractsAndDerivativesMember</t>
  </si>
  <si>
    <t>in-rbi-rep.xsd#in-rbi-rep_AssetItemAxis::in-rbi-rep.xsd#in-rbi-rep_ConsumerCreditIncludingPersonalLoanMember</t>
  </si>
  <si>
    <t>in-rbi-rep.xsd#in-rbi-rep_AssetItemAxis::in-rbi-rep.xsd#in-rbi-rep_LoansUpto1LakhAgainstGoldAndSilverOrnamentsMember</t>
  </si>
  <si>
    <t>in-rbi-rep.xsd#in-rbi-rep_AssetItemAxis::in-rbi-rep.xsd#in-rbi-rep_AllOtherLoansAndAdvancesIncludingEducationalLoanMember</t>
  </si>
  <si>
    <t>in-rbi-rep.xsd#in-rbi-rep_AssetItemAxis::in-rbi-rep.xsd#in-rbi-rep_LoansExtendedAgainstPrimaryCollateralSecuritiesOfSharesDebenturesMember</t>
  </si>
  <si>
    <t>in-rbi-rep.xsd#in-rbi-rep_AssetItemAxis::in-rbi-rep.xsd#in-rbi-rep_LeasedAssetsMember</t>
  </si>
  <si>
    <t>in-rbi-rep.xsd#in-rbi-rep_AssetItemAxis::in-rbi-rep.xsd#in-rbi-rep_LoansAndAdvancesToAssetFinanceCompaniesMember</t>
  </si>
  <si>
    <t>1.  Forward Forex Contract</t>
  </si>
  <si>
    <t>Original Maturity</t>
  </si>
  <si>
    <t>b7375f7c-7548-45bf-9b2a-4bfdd279ed93:~:lyt_2_Contracts:~:NotMandatory:~:True:~::~:</t>
  </si>
  <si>
    <t>in-rbi-rep.xsd#in-rbi-rep_OriginalMaturityDimension</t>
  </si>
  <si>
    <t>e6710f79-7461-457f-acf5-a24726d83e81:~:lyt_3_Contracts:~:NotMandatory:~:True:~::~:</t>
  </si>
  <si>
    <t>2.  Interest Rate Contract</t>
  </si>
  <si>
    <t>518180ac-ecfb-4bba-a739-53fe2375e383:~:lyt_4_Contracts:~:NotMandatory:~:True:~::~:</t>
  </si>
  <si>
    <t>in-rbi-rep.xsd#in-rbi-rep_NotionalPrincipalAmount</t>
  </si>
  <si>
    <t>41917094-9d63-4730-838c-aeccd0a4b807:~:lyt_5_Contracts:~:NotMandatory:~:True:~::~:</t>
  </si>
  <si>
    <t>in-rbi-rep.xsd#in-rbi-rep_AssetItemAxis::in-rbi-rep.xsd#in-rbi-rep_LoansAndAdvancesToNonDepositAssetFinanceCompaniesMember</t>
  </si>
  <si>
    <t>in-rbi-rep.xsd#in-rbi-rep_AssetItemAxis::in-rbi-rep.xsd#in-rbi-rep_AdvancesCoveredByDICGCECGcWithRiskWeightOf50PercentMember</t>
  </si>
  <si>
    <t>Note: The risk weight of 50% should be limited to the amount guaranteed and not the entire outstanding balance in the accounts. In other words, the outstanding in excess of the amount guaranteed will carry 100% risk weight.</t>
  </si>
  <si>
    <t>in-rbi-rep.xsd#in-rbi-rep_AssetItemAxis::in-rbi-rep.xsd#in-rbi-rep_AdvancesForTermDepositsLifePoliciesNSCsIVPsAndKVPsMember</t>
  </si>
  <si>
    <t>in-rbi-rep.xsd#in-rbi-rep_AssetItemAxis::in-rbi-rep.xsd#in-rbi-rep_LoansToStaffOfBanksFullyCoveredBySuperannuationBenefitsAndMortgageOfFlatHouseMember</t>
  </si>
  <si>
    <t>in-rbi-rep.xsd#in-rbi-rep_AssetItemAxis::in-rbi-rep.xsd#in-rbi-rep_MoneyAtCallAndShortNoticeIncludingInterestRreceivableFromBanksMember</t>
  </si>
  <si>
    <t>in-rbi-rep.xsd#in-rbi-rep_AssetItemAxis::in-rbi-rep.xsd#in-rbi-rep_OtherAssetsMember</t>
  </si>
  <si>
    <t>in-rbi-rep.xsd#in-rbi-rep_AssetItemAxis::in-rbi-rep.xsd#in-rbi-rep_PremisesFurnitureAndFixtureMember</t>
  </si>
  <si>
    <t>in-rbi-rep.xsd#in-rbi-rep_AssetItemAxis::in-rbi-rep.xsd#in-rbi-rep_InterestDueOnGovtSecuritiesMember</t>
  </si>
  <si>
    <t>in-rbi-rep.xsd#in-rbi-rep_AssetItemAxis::in-rbi-rep.xsd#in-rbi-rep_AccruedInterestOnCRRBalancesMaintainedWithRBIMember</t>
  </si>
  <si>
    <t>in-rbi-rep.xsd#in-rbi-rep_AssetItemAxis::in-rbi-rep.xsd#in-rbi-rep_InterestReceivableOnStaffLoansMember</t>
  </si>
  <si>
    <t>in-rbi-rep.xsd#in-rbi-rep_AssetItemAxis::in-rbi-rep.xsd#in-rbi-rep_InterestReceivableFromBanksMember</t>
  </si>
  <si>
    <t>in-rbi-rep.xsd#in-rbi-rep_AssetItemAxis::in-rbi-rep.xsd#in-rbi-rep_AllOtherAssetsMember</t>
  </si>
  <si>
    <t>in-rbi-rep.xsd#in-rbi-rep_AssetItemAxis::in-rbi-rep.xsd#in-rbi-rep_MarketRiskOnOpenPositionsMember</t>
  </si>
  <si>
    <t>in-rbi-rep.xsd#in-rbi-rep_AssetItemAxis::in-rbi-rep.xsd#in-rbi-rep_MarketRiskOnForeignExchangeOpenPositionMember</t>
  </si>
  <si>
    <t>in-rbi-rep.xsd#in-rbi-rep_AssetItemAxis::in-rbi-rep.xsd#in-rbi-rep_MarketRiskOnOpenGoldPositionMember</t>
  </si>
  <si>
    <t>0be85cad-80f5-4085-9b49-5ce71f312ff0:~:NotMandatory:~:True:~:False:~::~::~:False:~::~::~:False:~::~::~:</t>
  </si>
  <si>
    <t>f0799e13-2c5c-468d-82f7-40c6be7c7f30:~:lyt_1_OffBsItems:~:NotMandatory:~:True:~::~:</t>
  </si>
  <si>
    <t>Letter of Credit ( Doc )</t>
  </si>
  <si>
    <t>Total Letter of Credit</t>
  </si>
  <si>
    <t>Guarantees - Financial</t>
  </si>
  <si>
    <t>Total Guarantees Financial</t>
  </si>
  <si>
    <t>Guarantees - Others</t>
  </si>
  <si>
    <t>Total Guarantees - Others</t>
  </si>
  <si>
    <t>Acceptance and Endorsements</t>
  </si>
  <si>
    <t>Total Acceptance and Endorsements</t>
  </si>
  <si>
    <t>Credit Contingent /OBS Items</t>
  </si>
  <si>
    <t>Total Undrawn Committed Credit Lines/ Sale and repurchase agreement and asset sales with recourse, where the credit risk remains with the bank/Forward asset purchase, forward deposit and partly paid shares &amp; securities, which represent commitments with certain draw down.</t>
  </si>
  <si>
    <t>Certain transaction -related contingent items (e.g. warranties and standby L / Cs related to particular transactions) / Note issuance facilities and revolving underwriting facilities / Other commitments (e.g.. formal standby facilities and credit lines) with an original maturity of over one year.</t>
  </si>
  <si>
    <t>Total Certain transaction -related contingent items (e.g. warranties and standby L / Cs related to particular transactions) / Note issuance facilities and revolving underwriting facilities / Other commitments (e.g.. formal standby facilities and credit lines) with an original maturity of over one year.</t>
  </si>
  <si>
    <t>Others</t>
  </si>
  <si>
    <t>Total Others</t>
  </si>
  <si>
    <t>Total Contingent Credit Exposure</t>
  </si>
  <si>
    <t>Claims against  bank not acknowledged as debt</t>
  </si>
  <si>
    <t>Margin
and 
Provisions</t>
  </si>
  <si>
    <t>Risk Adjusted
Value of
Exposure</t>
  </si>
  <si>
    <t>Gross Block
 Exposure</t>
  </si>
  <si>
    <t>Conversion
factor (%)</t>
  </si>
  <si>
    <t>Undrawn Committed Credit Lines/ Sale and repurchase agreement and asset sales with recourse, where the credit risk remains with the bank/  Forward asset purchase, forward deposit and partly paid shares &amp; securities, which represent commitments with certain draw down.</t>
  </si>
  <si>
    <t>Net
Exposure
[Gross-Margin]</t>
  </si>
  <si>
    <t>CCF
for
Contingent (%)</t>
  </si>
  <si>
    <t>RW
for
Obligant (%)</t>
  </si>
  <si>
    <t>in-rbi-rep.xsd#in-rbi-rep_GrossBlockExposure</t>
  </si>
  <si>
    <t>in-rbi-rep.xsd#in-rbi-rep_MarginAndProvisions</t>
  </si>
  <si>
    <t>in-rbi-rep.xsd#in-rbi-rep_ConversionFactor</t>
  </si>
  <si>
    <t>in-rbi-rep.xsd#in-rbi-rep_NetExposureGrossMargin</t>
  </si>
  <si>
    <t>in-rbi-rep.xsd#in-rbi-rep_RiskWeightForObligant</t>
  </si>
  <si>
    <t>in-rbi-rep.xsd#in-rbi-rep_RiskAdjustedValueOfExposure</t>
  </si>
  <si>
    <t>00a77562-ac85-4f06-9fb0-ed461623f2a6:~:lyt_2_Asset:~:NotMandatory:~:True:~::~:</t>
  </si>
  <si>
    <t>19333d7f-0974-47b0-967b-641085a46838:~:lyt_3_Asset:~:NotMandatory:~:True:~::~:</t>
  </si>
  <si>
    <t>in-rbi-rep.xsd#in-rbi-rep_AnyOtherAssetAxis</t>
  </si>
  <si>
    <t>Audit Flag</t>
  </si>
  <si>
    <t>in-rbi-rep.xsd#in-rbi-rep_ReturnName</t>
  </si>
  <si>
    <t>Return Name</t>
  </si>
  <si>
    <t>in-rbi-rep.xsd#in-rbi-rep_ReturnCode</t>
  </si>
  <si>
    <t>Return Code</t>
  </si>
  <si>
    <t>Return Version</t>
  </si>
  <si>
    <t>V1.2</t>
  </si>
  <si>
    <t>CRAR</t>
  </si>
  <si>
    <t>Capital Adequacy of the Urban Banks</t>
  </si>
  <si>
    <t>in-rbi-rep.xsd#in-rbi-rep_ReturnVersion</t>
  </si>
  <si>
    <t>in-rbi-rep.xsd#in-rbi-rep_ReportingPeriodStartDate</t>
  </si>
  <si>
    <t>Reporting Period Start Date</t>
  </si>
  <si>
    <t>in-rbi-rep.xsd#in-rbi-rep_DateOfAudit</t>
  </si>
  <si>
    <t>Date of Audit</t>
  </si>
  <si>
    <t>&lt;ProjectConfig&gt;_x000D_
  &lt;add key="PackageName" value="RBI-CRAR" /&gt;_x000D_
  &lt;add key="PackageDescription" value="RBI-Report On Capital Adequacy" /&gt;_x000D_
  &lt;add key="PackageAuthor" value="IRIS" /&gt;_x000D_
  &lt;add key="CreatedOn" value="17/05/2013" /&gt;_x000D_
  &lt;add key="PackageVersion" value="V1.2" /&gt;_x000D_
  &lt;add key="SecurityCode" value="3meE/gFr0EsjU77r6hBiRqWUJGgK5GtZCCrkOS9M0dfKiVLdJxsy3pMTkzjahTAUilsLshI+ocBXevL8auGqmg==" /&gt;_x000D_
  &lt;add key="TaxonomyPath" value="E:\RBI\OSMOS\CRAR\CRAR2003\iFile\bin\Debug\iFileApp2\\Taxonomy\CRAR\in-rbi-crar.xsd" /&gt;_x000D_
  &lt;add key="PublishPath" value="" /&gt;_x000D_
  &lt;add key="Culture" value="en-GB" /&gt;_x000D_
  &lt;add key="Scheme" value="" /&gt;_x000D_
  &lt;add key="ProjectMode" value="Package" /&gt;_x000D_
  &lt;add key="StartupSheet" value="Introduction" /&gt;_x000D_
  &lt;add key="VersionNo" value="V1.2" /&gt;_x000D_
&lt;/ProjectConfig&gt;</t>
  </si>
  <si>
    <t>in-rbi-rep.xsd#in-rbi-rep_ReportStatus</t>
  </si>
  <si>
    <t>in-rbi-rep.xsd#in-rbi-rep_ReportingFrequency</t>
  </si>
  <si>
    <t>Reporting Frequency</t>
  </si>
  <si>
    <t>Quarter 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</si>
</sst>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quot;$&quot;* #,##0.00_);_(&quot;$&quot;* \(#,##0.00\);_(&quot;$&quot;* &quot;-&quot;??_);_(@_)"/>
    <numFmt numFmtId="165" formatCode="_(* #,##0.00_);_(* \(#,##0.00\);_(* &quot;-&quot;??_);_(@_)"/>
    <numFmt numFmtId="166" formatCode="[$-409]d\-mmm\-yyyy;@"/>
    <numFmt numFmtId="167" formatCode="0.0000%"/>
  </numFmts>
  <fonts count="27">
    <font>
      <sz val="11"/>
      <color theme="1"/>
      <name val="Calibri"/>
      <family val="2"/>
      <scheme val="minor"/>
    </font>
    <font>
      <sz val="11"/>
      <color indexed="8"/>
      <name val="Calibri"/>
      <family val="2"/>
    </font>
    <font>
      <sz val="8"/>
      <name val="Calibri"/>
      <family val="2"/>
    </font>
    <font>
      <u/>
      <sz val="11"/>
      <color indexed="12"/>
      <name val="Calibri"/>
      <family val="2"/>
    </font>
    <font>
      <sz val="11"/>
      <color indexed="9"/>
      <name val="Calibri"/>
      <family val="2"/>
    </font>
    <font>
      <b/>
      <sz val="11"/>
      <color indexed="8"/>
      <name val="Calibri"/>
      <family val="2"/>
    </font>
    <font>
      <sz val="10"/>
      <name val="Arial"/>
      <family val="2"/>
    </font>
    <font>
      <b/>
      <sz val="9"/>
      <color indexed="81"/>
      <name val="Tahoma"/>
      <family val="2"/>
    </font>
    <font>
      <sz val="14"/>
      <color indexed="9"/>
      <name val="Calibri"/>
      <family val="2"/>
    </font>
    <font>
      <b/>
      <sz val="11"/>
      <color indexed="8"/>
      <name val="Calibri"/>
      <family val="2"/>
    </font>
    <font>
      <sz val="10"/>
      <name val="Arial"/>
      <family val="2"/>
    </font>
    <font>
      <sz val="10"/>
      <name val="Arial "/>
    </font>
    <font>
      <b/>
      <sz val="10"/>
      <name val="Arial"/>
      <family val="2"/>
    </font>
    <font>
      <sz val="10"/>
      <color indexed="8"/>
      <name val="Arial"/>
      <family val="2"/>
    </font>
    <font>
      <b/>
      <sz val="11"/>
      <name val="Calibri"/>
      <family val="2"/>
    </font>
    <font>
      <sz val="11"/>
      <name val="Calibri"/>
      <family val="2"/>
    </font>
    <font>
      <sz val="11"/>
      <color indexed="8"/>
      <name val="Calibri"/>
      <family val="2"/>
    </font>
    <font>
      <sz val="16"/>
      <color indexed="9"/>
      <name val="Calibri"/>
      <family val="2"/>
    </font>
    <font>
      <b/>
      <i/>
      <sz val="12"/>
      <name val="Calibri"/>
      <family val="2"/>
    </font>
    <font>
      <b/>
      <i/>
      <sz val="12"/>
      <color indexed="8"/>
      <name val="Calibri"/>
      <family val="2"/>
    </font>
    <font>
      <sz val="11"/>
      <color theme="1"/>
      <name val="Calibri"/>
      <family val="2"/>
      <scheme val="minor"/>
    </font>
    <font>
      <u/>
      <sz val="11"/>
      <color theme="10"/>
      <name val="Calibri"/>
      <family val="2"/>
    </font>
    <font>
      <b/>
      <sz val="11"/>
      <color indexed="9"/>
      <name val="Calibri"/>
      <family val="2"/>
    </font>
    <font>
      <sz val="11"/>
      <color indexed="60"/>
      <name val="Calibri"/>
      <family val="2"/>
    </font>
    <font>
      <sz val="9"/>
      <color rgb="FF222222"/>
      <name val="Arial"/>
      <family val="2"/>
    </font>
    <font>
      <sz val="11"/>
      <color indexed="9"/>
      <name val="Calibri"/>
      <family val="2"/>
      <scheme val="minor"/>
    </font>
    <font>
      <sz val="10"/>
      <name val="Arial"/>
      <family val="2"/>
    </font>
  </fonts>
  <fills count="13">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lightUp">
        <fgColor indexed="22"/>
        <bgColor indexed="9"/>
      </patternFill>
    </fill>
    <fill>
      <patternFill patternType="solid">
        <fgColor indexed="9"/>
        <bgColor indexed="64"/>
      </patternFill>
    </fill>
    <fill>
      <patternFill patternType="lightHorizontal">
        <fgColor indexed="22"/>
        <bgColor indexed="43"/>
      </patternFill>
    </fill>
    <fill>
      <patternFill patternType="solid">
        <fgColor indexed="44"/>
        <bgColor indexed="64"/>
      </patternFill>
    </fill>
    <fill>
      <patternFill patternType="lightUp">
        <fgColor indexed="22"/>
        <bgColor indexed="44"/>
      </patternFill>
    </fill>
    <fill>
      <patternFill patternType="solid">
        <fgColor indexed="9"/>
        <bgColor indexed="22"/>
      </patternFill>
    </fill>
    <fill>
      <patternFill patternType="solid">
        <fgColor indexed="56"/>
        <bgColor indexed="64"/>
      </patternFill>
    </fill>
    <fill>
      <patternFill patternType="solid">
        <fgColor indexed="18"/>
        <bgColor indexed="64"/>
      </patternFill>
    </fill>
    <fill>
      <patternFill patternType="solid">
        <fgColor indexed="43"/>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37">
    <xf numFmtId="0" fontId="0" fillId="0" borderId="0"/>
    <xf numFmtId="165" fontId="1" fillId="0" borderId="0" applyFont="0" applyFill="0" applyBorder="0" applyAlignment="0" applyProtection="0"/>
    <xf numFmtId="165" fontId="10" fillId="0" borderId="0" applyFont="0" applyFill="0" applyBorder="0" applyAlignment="0" applyProtection="0"/>
    <xf numFmtId="0" fontId="3" fillId="0" borderId="0" applyNumberFormat="0" applyFill="0" applyBorder="0" applyAlignment="0" applyProtection="0">
      <alignment vertical="top"/>
      <protection locked="0"/>
    </xf>
    <xf numFmtId="0" fontId="6" fillId="0" borderId="0"/>
    <xf numFmtId="0" fontId="1" fillId="0" borderId="0"/>
    <xf numFmtId="0" fontId="10" fillId="0" borderId="0"/>
    <xf numFmtId="0" fontId="11" fillId="0" borderId="0"/>
    <xf numFmtId="0" fontId="1" fillId="0" borderId="0"/>
    <xf numFmtId="0" fontId="10" fillId="0" borderId="0"/>
    <xf numFmtId="0" fontId="10" fillId="0" borderId="0"/>
    <xf numFmtId="0" fontId="10" fillId="0" borderId="0"/>
    <xf numFmtId="0" fontId="10" fillId="0" borderId="0"/>
    <xf numFmtId="0" fontId="10" fillId="0" borderId="0"/>
    <xf numFmtId="0" fontId="20" fillId="0" borderId="0"/>
    <xf numFmtId="165" fontId="1" fillId="0" borderId="0" applyFont="0" applyFill="0" applyBorder="0" applyAlignment="0" applyProtection="0"/>
    <xf numFmtId="0" fontId="6" fillId="0" borderId="0"/>
    <xf numFmtId="0" fontId="1" fillId="0" borderId="0"/>
    <xf numFmtId="0" fontId="23" fillId="12" borderId="0" applyNumberFormat="0" applyBorder="0" applyAlignment="0" applyProtection="0"/>
    <xf numFmtId="164" fontId="1" fillId="0" borderId="0" applyFont="0" applyFill="0" applyBorder="0" applyAlignment="0" applyProtection="0"/>
    <xf numFmtId="0" fontId="21" fillId="0" borderId="0" applyNumberFormat="0" applyFill="0" applyBorder="0" applyAlignment="0" applyProtection="0">
      <alignment vertical="top"/>
      <protection locked="0"/>
    </xf>
    <xf numFmtId="0" fontId="10" fillId="0" borderId="0"/>
    <xf numFmtId="0" fontId="1" fillId="0" borderId="0"/>
    <xf numFmtId="0" fontId="13" fillId="0" borderId="0">
      <alignment vertical="top"/>
    </xf>
    <xf numFmtId="0" fontId="13" fillId="0" borderId="0">
      <alignment vertical="top"/>
    </xf>
    <xf numFmtId="0" fontId="13" fillId="0" borderId="0">
      <alignment vertical="top"/>
    </xf>
    <xf numFmtId="0" fontId="20" fillId="0" borderId="0"/>
    <xf numFmtId="165" fontId="6"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cellStyleXfs>
  <cellXfs count="112">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49" fontId="0" fillId="0" borderId="1" xfId="0" applyNumberFormat="1" applyBorder="1" applyProtection="1">
      <protection locked="0"/>
    </xf>
    <xf numFmtId="0" fontId="4" fillId="0" borderId="0" xfId="0" applyFont="1"/>
    <xf numFmtId="0" fontId="0" fillId="0" borderId="0" xfId="0" applyBorder="1"/>
    <xf numFmtId="0" fontId="1" fillId="0" borderId="1" xfId="0" applyFont="1" applyBorder="1" applyAlignment="1">
      <alignment wrapText="1" shrinkToFit="1"/>
    </xf>
    <xf numFmtId="166" fontId="0" fillId="0" borderId="1" xfId="0" applyNumberFormat="1" applyBorder="1" applyProtection="1">
      <protection locked="0"/>
    </xf>
    <xf numFmtId="0" fontId="1" fillId="0" borderId="0" xfId="0" applyFont="1" applyBorder="1" applyAlignment="1"/>
    <xf numFmtId="0" fontId="1" fillId="0" borderId="3" xfId="0" applyFont="1" applyBorder="1" applyAlignment="1"/>
    <xf numFmtId="0" fontId="1" fillId="0" borderId="4" xfId="0" applyFont="1" applyBorder="1" applyAlignment="1"/>
    <xf numFmtId="0" fontId="1" fillId="0" borderId="5" xfId="0" applyFont="1" applyBorder="1" applyAlignment="1"/>
    <xf numFmtId="0" fontId="1" fillId="0" borderId="6" xfId="0" applyFont="1" applyBorder="1" applyAlignment="1"/>
    <xf numFmtId="0" fontId="1" fillId="0" borderId="7" xfId="0" applyFont="1" applyBorder="1" applyAlignment="1"/>
    <xf numFmtId="0" fontId="1" fillId="0" borderId="8" xfId="0" applyFont="1" applyBorder="1" applyAlignment="1"/>
    <xf numFmtId="0" fontId="1" fillId="0" borderId="9" xfId="0" applyFont="1" applyBorder="1" applyAlignment="1"/>
    <xf numFmtId="0" fontId="1" fillId="0" borderId="10" xfId="0" applyFont="1" applyBorder="1" applyAlignment="1"/>
    <xf numFmtId="15" fontId="0" fillId="0" borderId="0" xfId="0" applyNumberFormat="1" applyProtection="1">
      <protection locked="0"/>
    </xf>
    <xf numFmtId="0" fontId="4" fillId="0" borderId="0" xfId="0" applyFont="1"/>
    <xf numFmtId="0" fontId="1" fillId="2" borderId="1" xfId="0" applyFont="1" applyFill="1" applyBorder="1" applyAlignment="1" applyProtection="1">
      <alignment horizontal="left" vertical="top" wrapText="1" shrinkToFit="1"/>
    </xf>
    <xf numFmtId="0" fontId="14" fillId="2" borderId="1" xfId="0" applyFont="1" applyFill="1" applyBorder="1" applyAlignment="1">
      <alignment horizontal="center" vertical="center" wrapText="1"/>
    </xf>
    <xf numFmtId="0" fontId="1" fillId="2" borderId="1" xfId="0" applyFont="1" applyFill="1" applyBorder="1" applyAlignment="1" applyProtection="1">
      <alignment horizontal="center" vertical="top" wrapText="1" shrinkToFit="1"/>
    </xf>
    <xf numFmtId="0" fontId="14" fillId="2" borderId="2" xfId="0" applyFont="1" applyFill="1" applyBorder="1" applyAlignment="1">
      <alignment vertical="top" wrapText="1"/>
    </xf>
    <xf numFmtId="0" fontId="15" fillId="2" borderId="1" xfId="0" applyFont="1" applyFill="1" applyBorder="1" applyAlignment="1">
      <alignment vertical="top" wrapText="1"/>
    </xf>
    <xf numFmtId="0" fontId="14" fillId="2" borderId="1" xfId="0" applyFont="1" applyFill="1" applyBorder="1" applyAlignment="1">
      <alignment vertical="top" wrapText="1"/>
    </xf>
    <xf numFmtId="0" fontId="15" fillId="2" borderId="1" xfId="0" applyFont="1" applyFill="1" applyBorder="1" applyAlignment="1">
      <alignment horizontal="left" vertical="top" wrapText="1"/>
    </xf>
    <xf numFmtId="0" fontId="14" fillId="2" borderId="1" xfId="0" applyFont="1" applyFill="1" applyBorder="1" applyAlignment="1">
      <alignment horizontal="left" vertical="top" wrapText="1"/>
    </xf>
    <xf numFmtId="0" fontId="5" fillId="2" borderId="1" xfId="0" applyFont="1" applyFill="1" applyBorder="1" applyAlignment="1" applyProtection="1">
      <alignment horizontal="left" vertical="top" wrapText="1" shrinkToFit="1"/>
    </xf>
    <xf numFmtId="0" fontId="16" fillId="0" borderId="0" xfId="0" applyFont="1"/>
    <xf numFmtId="0" fontId="9" fillId="2" borderId="1" xfId="0" applyFont="1" applyFill="1" applyBorder="1" applyAlignment="1" applyProtection="1">
      <alignment horizontal="left" vertical="top" wrapText="1" shrinkToFit="1"/>
    </xf>
    <xf numFmtId="0" fontId="15" fillId="2" borderId="2" xfId="0" applyFont="1" applyFill="1" applyBorder="1" applyAlignment="1">
      <alignment vertical="top" wrapText="1"/>
    </xf>
    <xf numFmtId="0" fontId="1" fillId="3" borderId="1" xfId="0" applyFont="1" applyFill="1" applyBorder="1" applyAlignment="1" applyProtection="1">
      <alignment horizontal="left" vertical="top" wrapText="1" shrinkToFit="1"/>
      <protection locked="0"/>
    </xf>
    <xf numFmtId="0" fontId="12" fillId="2" borderId="1" xfId="0" applyFont="1" applyFill="1" applyBorder="1" applyAlignment="1">
      <alignment horizontal="center" vertical="center" wrapText="1"/>
    </xf>
    <xf numFmtId="0" fontId="1" fillId="2" borderId="1" xfId="0" applyFont="1" applyFill="1" applyBorder="1" applyAlignment="1">
      <alignment wrapText="1" shrinkToFit="1"/>
    </xf>
    <xf numFmtId="0" fontId="15" fillId="2" borderId="1" xfId="0" applyFont="1" applyFill="1" applyBorder="1"/>
    <xf numFmtId="0" fontId="4" fillId="0" borderId="0" xfId="0" applyFont="1" applyAlignment="1">
      <alignment shrinkToFit="1"/>
    </xf>
    <xf numFmtId="0" fontId="1" fillId="4" borderId="1" xfId="0" applyNumberFormat="1" applyFont="1" applyFill="1" applyBorder="1" applyAlignment="1" applyProtection="1">
      <alignment horizontal="left" wrapText="1" shrinkToFit="1"/>
      <protection locked="0"/>
    </xf>
    <xf numFmtId="49" fontId="1" fillId="5" borderId="1" xfId="0" applyNumberFormat="1" applyFont="1" applyFill="1" applyBorder="1" applyAlignment="1" applyProtection="1">
      <alignment horizontal="left" wrapText="1" shrinkToFit="1"/>
      <protection locked="0"/>
    </xf>
    <xf numFmtId="4" fontId="1" fillId="5" borderId="1" xfId="0" applyNumberFormat="1" applyFont="1" applyFill="1" applyBorder="1" applyAlignment="1" applyProtection="1">
      <alignment horizontal="right" wrapText="1" shrinkToFit="1"/>
      <protection locked="0"/>
    </xf>
    <xf numFmtId="4" fontId="1" fillId="7" borderId="1" xfId="0" applyNumberFormat="1" applyFont="1" applyFill="1" applyBorder="1" applyAlignment="1" applyProtection="1">
      <alignment horizontal="right" wrapText="1" shrinkToFit="1"/>
    </xf>
    <xf numFmtId="4" fontId="1" fillId="7" borderId="1" xfId="0" applyNumberFormat="1" applyFont="1" applyFill="1" applyBorder="1" applyAlignment="1" applyProtection="1">
      <alignment horizontal="right" vertical="top" wrapText="1" shrinkToFit="1"/>
    </xf>
    <xf numFmtId="4" fontId="16" fillId="5" borderId="1" xfId="0" applyNumberFormat="1" applyFont="1" applyFill="1" applyBorder="1" applyAlignment="1" applyProtection="1">
      <alignment horizontal="right" wrapText="1" shrinkToFit="1"/>
      <protection locked="0"/>
    </xf>
    <xf numFmtId="0" fontId="1" fillId="8" borderId="1" xfId="0" applyNumberFormat="1" applyFont="1" applyFill="1" applyBorder="1" applyAlignment="1" applyProtection="1">
      <alignment horizontal="left" wrapText="1" shrinkToFit="1"/>
    </xf>
    <xf numFmtId="0" fontId="1" fillId="7" borderId="1" xfId="0" applyNumberFormat="1" applyFont="1" applyFill="1" applyBorder="1" applyAlignment="1" applyProtection="1">
      <alignment horizontal="left" wrapText="1" shrinkToFit="1"/>
    </xf>
    <xf numFmtId="4" fontId="1" fillId="2" borderId="1" xfId="0" applyNumberFormat="1" applyFont="1" applyFill="1" applyBorder="1" applyAlignment="1" applyProtection="1">
      <alignment horizontal="right" wrapText="1" shrinkToFit="1"/>
    </xf>
    <xf numFmtId="167" fontId="1" fillId="2" borderId="1" xfId="0" applyNumberFormat="1" applyFont="1" applyFill="1" applyBorder="1" applyAlignment="1" applyProtection="1">
      <alignment horizontal="right" wrapText="1" shrinkToFit="1"/>
    </xf>
    <xf numFmtId="0" fontId="0" fillId="0" borderId="0" xfId="0" applyAlignment="1">
      <alignment shrinkToFit="1"/>
    </xf>
    <xf numFmtId="0" fontId="1" fillId="0" borderId="0" xfId="0" applyFont="1" applyAlignment="1"/>
    <xf numFmtId="0" fontId="1" fillId="0" borderId="0" xfId="0" applyFont="1" applyAlignment="1">
      <alignment horizontal="right"/>
    </xf>
    <xf numFmtId="1" fontId="1" fillId="9" borderId="1" xfId="0" applyNumberFormat="1" applyFont="1" applyFill="1" applyBorder="1" applyAlignment="1" applyProtection="1">
      <alignment horizontal="right" wrapText="1" shrinkToFit="1"/>
      <protection locked="0"/>
    </xf>
    <xf numFmtId="0" fontId="4" fillId="0" borderId="0" xfId="0" applyFont="1" applyAlignment="1">
      <alignment horizontal="right" shrinkToFit="1"/>
    </xf>
    <xf numFmtId="0" fontId="0" fillId="0" borderId="0" xfId="0"/>
    <xf numFmtId="0" fontId="0" fillId="0" borderId="0" xfId="0" applyProtection="1">
      <protection locked="0"/>
    </xf>
    <xf numFmtId="0" fontId="5" fillId="2" borderId="1" xfId="0" applyFont="1" applyFill="1" applyBorder="1" applyAlignment="1" applyProtection="1">
      <alignment horizontal="left" vertical="top" wrapText="1" shrinkToFit="1"/>
    </xf>
    <xf numFmtId="0" fontId="1" fillId="8" borderId="1" xfId="0" applyNumberFormat="1" applyFont="1" applyFill="1" applyBorder="1" applyAlignment="1" applyProtection="1">
      <alignment horizontal="left" wrapText="1" shrinkToFit="1"/>
    </xf>
    <xf numFmtId="0" fontId="24" fillId="0" borderId="0" xfId="0" applyFont="1"/>
    <xf numFmtId="0" fontId="0" fillId="0" borderId="0" xfId="0"/>
    <xf numFmtId="0" fontId="5" fillId="2" borderId="1" xfId="0" applyFont="1" applyFill="1" applyBorder="1" applyAlignment="1" applyProtection="1">
      <alignment horizontal="left" vertical="top" wrapText="1" shrinkToFit="1"/>
    </xf>
    <xf numFmtId="49" fontId="4" fillId="0" borderId="4" xfId="0" applyNumberFormat="1" applyFont="1" applyFill="1" applyBorder="1" applyAlignment="1" applyProtection="1">
      <alignment horizontal="left" wrapText="1" shrinkToFit="1"/>
    </xf>
    <xf numFmtId="0" fontId="22" fillId="0" borderId="4" xfId="0" applyFont="1" applyFill="1" applyBorder="1" applyAlignment="1" applyProtection="1">
      <alignment horizontal="left" vertical="top" wrapText="1" shrinkToFit="1"/>
    </xf>
    <xf numFmtId="0" fontId="1" fillId="7" borderId="1" xfId="0" applyNumberFormat="1" applyFont="1" applyFill="1" applyBorder="1" applyAlignment="1" applyProtection="1">
      <alignment horizontal="left" wrapText="1" shrinkToFit="1"/>
    </xf>
    <xf numFmtId="0" fontId="1" fillId="6" borderId="1" xfId="0" applyNumberFormat="1" applyFont="1" applyFill="1" applyBorder="1" applyAlignment="1" applyProtection="1">
      <alignment horizontal="left" wrapText="1" shrinkToFit="1"/>
    </xf>
    <xf numFmtId="0" fontId="0" fillId="0" borderId="0" xfId="0" applyAlignment="1" applyProtection="1">
      <alignment wrapText="1"/>
      <protection locked="0"/>
    </xf>
    <xf numFmtId="0" fontId="5" fillId="2" borderId="1" xfId="0" applyFont="1" applyFill="1" applyBorder="1" applyAlignment="1" applyProtection="1">
      <alignment horizontal="left" vertical="top" wrapText="1" shrinkToFit="1"/>
    </xf>
    <xf numFmtId="49" fontId="1" fillId="2" borderId="1" xfId="0" applyNumberFormat="1" applyFont="1" applyFill="1" applyBorder="1" applyAlignment="1" applyProtection="1">
      <alignment horizontal="left" wrapText="1" shrinkToFit="1"/>
    </xf>
    <xf numFmtId="0" fontId="5" fillId="2" borderId="1" xfId="0" applyFont="1" applyFill="1" applyBorder="1" applyAlignment="1" applyProtection="1">
      <alignment horizontal="left" vertical="top" wrapText="1" shrinkToFit="1"/>
    </xf>
    <xf numFmtId="0" fontId="1" fillId="7" borderId="1" xfId="0" applyNumberFormat="1" applyFont="1" applyFill="1" applyBorder="1" applyAlignment="1" applyProtection="1">
      <alignment horizontal="left" wrapText="1" shrinkToFit="1"/>
    </xf>
    <xf numFmtId="0" fontId="4" fillId="0" borderId="0" xfId="0" applyFont="1" applyAlignment="1">
      <alignment shrinkToFit="1"/>
    </xf>
    <xf numFmtId="0" fontId="1" fillId="6" borderId="1" xfId="0" applyNumberFormat="1" applyFont="1" applyFill="1" applyBorder="1" applyAlignment="1" applyProtection="1">
      <alignment horizontal="left" wrapText="1" shrinkToFit="1"/>
      <protection locked="0"/>
    </xf>
    <xf numFmtId="0" fontId="25" fillId="0" borderId="0" xfId="0" applyFont="1" applyAlignment="1">
      <alignment shrinkToFit="1"/>
    </xf>
    <xf numFmtId="10" fontId="1" fillId="2" borderId="1" xfId="0" applyNumberFormat="1" applyFont="1" applyFill="1" applyBorder="1" applyAlignment="1" applyProtection="1">
      <alignment horizontal="right" wrapText="1" shrinkToFit="1"/>
    </xf>
    <xf numFmtId="10" fontId="1" fillId="2" borderId="1" xfId="0" applyNumberFormat="1" applyFont="1" applyFill="1" applyBorder="1" applyAlignment="1">
      <alignment wrapText="1" shrinkToFit="1"/>
    </xf>
    <xf numFmtId="10" fontId="0" fillId="0" borderId="0" xfId="0" applyNumberFormat="1"/>
    <xf numFmtId="10" fontId="4" fillId="0" borderId="0" xfId="0" applyNumberFormat="1" applyFont="1" applyAlignment="1">
      <alignment shrinkToFit="1"/>
    </xf>
    <xf numFmtId="10" fontId="13" fillId="2" borderId="1" xfId="0" applyNumberFormat="1" applyFont="1" applyFill="1" applyBorder="1" applyAlignment="1" applyProtection="1">
      <alignment horizontal="right" vertical="top" wrapText="1" shrinkToFit="1"/>
    </xf>
    <xf numFmtId="10" fontId="1" fillId="5" borderId="1" xfId="0" applyNumberFormat="1" applyFont="1" applyFill="1" applyBorder="1" applyAlignment="1" applyProtection="1">
      <alignment horizontal="right" wrapText="1" shrinkToFit="1"/>
      <protection locked="0"/>
    </xf>
    <xf numFmtId="10" fontId="16" fillId="5" borderId="1" xfId="0" applyNumberFormat="1" applyFont="1" applyFill="1" applyBorder="1" applyAlignment="1" applyProtection="1">
      <alignment horizontal="right" wrapText="1" shrinkToFit="1"/>
      <protection locked="0"/>
    </xf>
    <xf numFmtId="10" fontId="13" fillId="2" borderId="1" xfId="0" applyNumberFormat="1" applyFont="1" applyFill="1" applyBorder="1" applyAlignment="1" applyProtection="1">
      <alignment horizontal="right" wrapText="1" shrinkToFit="1"/>
    </xf>
    <xf numFmtId="10" fontId="1" fillId="7" borderId="1" xfId="0" applyNumberFormat="1" applyFont="1" applyFill="1" applyBorder="1" applyAlignment="1" applyProtection="1">
      <alignment horizontal="right" wrapText="1" shrinkToFit="1"/>
    </xf>
    <xf numFmtId="0" fontId="4" fillId="0" borderId="0" xfId="0" applyFont="1" applyAlignment="1">
      <alignment shrinkToFit="1"/>
    </xf>
    <xf numFmtId="0" fontId="4" fillId="0" borderId="0" xfId="0" applyFont="1" applyAlignment="1">
      <alignment shrinkToFit="1"/>
    </xf>
    <xf numFmtId="0" fontId="8" fillId="10" borderId="0" xfId="0" applyFont="1" applyFill="1" applyAlignment="1">
      <alignment horizontal="center"/>
    </xf>
    <xf numFmtId="0" fontId="17" fillId="11" borderId="0" xfId="0" applyFont="1" applyFill="1" applyAlignment="1">
      <alignment horizontal="center"/>
    </xf>
    <xf numFmtId="0" fontId="18" fillId="2" borderId="2" xfId="0" applyFont="1" applyFill="1" applyBorder="1" applyAlignment="1">
      <alignment horizontal="left" vertical="top" wrapText="1"/>
    </xf>
    <xf numFmtId="0" fontId="18" fillId="2" borderId="11" xfId="0" applyFont="1" applyFill="1" applyBorder="1" applyAlignment="1">
      <alignment horizontal="left" vertical="top" wrapText="1"/>
    </xf>
    <xf numFmtId="0" fontId="14" fillId="2" borderId="2" xfId="0" applyFont="1" applyFill="1" applyBorder="1" applyAlignment="1">
      <alignment horizontal="left" vertical="top" wrapText="1"/>
    </xf>
    <xf numFmtId="0" fontId="14" fillId="2" borderId="11" xfId="0" applyFont="1" applyFill="1" applyBorder="1" applyAlignment="1">
      <alignment horizontal="left" vertical="top" wrapText="1"/>
    </xf>
    <xf numFmtId="0" fontId="15" fillId="2" borderId="2" xfId="0" applyFont="1" applyFill="1" applyBorder="1" applyAlignment="1">
      <alignment horizontal="left" vertical="top" wrapText="1"/>
    </xf>
    <xf numFmtId="0" fontId="15" fillId="2" borderId="11" xfId="0" applyFont="1" applyFill="1" applyBorder="1" applyAlignment="1">
      <alignment horizontal="left" vertical="top" wrapText="1"/>
    </xf>
    <xf numFmtId="0" fontId="5" fillId="2" borderId="1" xfId="0" applyFont="1" applyFill="1" applyBorder="1" applyAlignment="1">
      <alignment horizontal="left" vertical="top" wrapText="1" shrinkToFit="1"/>
    </xf>
    <xf numFmtId="0" fontId="19" fillId="2" borderId="1" xfId="0" applyFont="1" applyFill="1" applyBorder="1" applyAlignment="1">
      <alignment horizontal="left" vertical="top" wrapText="1" shrinkToFit="1"/>
    </xf>
    <xf numFmtId="0" fontId="19" fillId="2" borderId="2" xfId="0" applyFont="1" applyFill="1" applyBorder="1" applyAlignment="1" applyProtection="1">
      <alignment horizontal="left" vertical="top" wrapText="1" shrinkToFit="1"/>
    </xf>
    <xf numFmtId="0" fontId="19" fillId="2" borderId="1" xfId="0" applyFont="1" applyFill="1" applyBorder="1" applyAlignment="1" applyProtection="1">
      <alignment horizontal="left" vertical="top" wrapText="1" shrinkToFit="1"/>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1" fillId="2" borderId="2" xfId="0" applyFont="1" applyFill="1" applyBorder="1" applyAlignment="1" applyProtection="1">
      <alignment horizontal="right" vertical="top" wrapText="1" shrinkToFit="1"/>
    </xf>
    <xf numFmtId="0" fontId="1" fillId="2" borderId="14" xfId="0" applyFont="1" applyFill="1" applyBorder="1" applyAlignment="1" applyProtection="1">
      <alignment horizontal="right" vertical="top" wrapText="1" shrinkToFit="1"/>
    </xf>
    <xf numFmtId="0" fontId="1" fillId="2" borderId="11" xfId="0" applyFont="1" applyFill="1" applyBorder="1" applyAlignment="1" applyProtection="1">
      <alignment horizontal="right" vertical="top" wrapText="1" shrinkToFi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1" fillId="2" borderId="2" xfId="0" applyFont="1" applyFill="1" applyBorder="1" applyAlignment="1" applyProtection="1">
      <alignment horizontal="left" vertical="top" wrapText="1" shrinkToFit="1"/>
    </xf>
    <xf numFmtId="0" fontId="1" fillId="2" borderId="14" xfId="0" applyFont="1" applyFill="1" applyBorder="1" applyAlignment="1" applyProtection="1">
      <alignment horizontal="left" vertical="top" wrapText="1" shrinkToFit="1"/>
    </xf>
    <xf numFmtId="0" fontId="1" fillId="2" borderId="11" xfId="0" applyFont="1" applyFill="1" applyBorder="1" applyAlignment="1" applyProtection="1">
      <alignment horizontal="left" vertical="top" wrapText="1" shrinkToFit="1"/>
    </xf>
    <xf numFmtId="0" fontId="1" fillId="2" borderId="2" xfId="0" applyFont="1" applyFill="1" applyBorder="1" applyAlignment="1" applyProtection="1">
      <alignment horizontal="center" vertical="top" wrapText="1" shrinkToFit="1"/>
    </xf>
    <xf numFmtId="0" fontId="1" fillId="2" borderId="11" xfId="0" applyFont="1" applyFill="1" applyBorder="1" applyAlignment="1" applyProtection="1">
      <alignment horizontal="center" vertical="top" wrapText="1" shrinkToFi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cellXfs>
  <cellStyles count="37">
    <cellStyle name="Comma 2" xfId="1"/>
    <cellStyle name="Comma 2 2" xfId="15"/>
    <cellStyle name="Comma 3" xfId="2"/>
    <cellStyle name="Comma 3 2" xfId="27"/>
    <cellStyle name="Currency 2" xfId="19"/>
    <cellStyle name="Hyperlink 2" xfId="3"/>
    <cellStyle name="Hyperlink 3" xfId="20"/>
    <cellStyle name="Neutral 2" xfId="18"/>
    <cellStyle name="Normal" xfId="0" builtinId="0"/>
    <cellStyle name="Normal 2" xfId="4"/>
    <cellStyle name="Normal 2 13" xfId="5"/>
    <cellStyle name="Normal 2 13 2" xfId="14"/>
    <cellStyle name="Normal 2 2" xfId="6"/>
    <cellStyle name="Normal 2 2 2" xfId="29"/>
    <cellStyle name="Normal 2 3" xfId="7"/>
    <cellStyle name="Normal 2 3 2" xfId="17"/>
    <cellStyle name="Normal 2 4" xfId="16"/>
    <cellStyle name="Normal 2 4 2" xfId="21"/>
    <cellStyle name="Normal 2 4 2 2" xfId="36"/>
    <cellStyle name="Normal 2 4 3" xfId="22"/>
    <cellStyle name="Normal 2 4 4" xfId="35"/>
    <cellStyle name="Normal 2 5" xfId="28"/>
    <cellStyle name="Normal 2_Capital Funds Risk Assets Ratio" xfId="8"/>
    <cellStyle name="Normal 3" xfId="9"/>
    <cellStyle name="Normal 3 2" xfId="30"/>
    <cellStyle name="Normal 4" xfId="10"/>
    <cellStyle name="Normal 4 2" xfId="11"/>
    <cellStyle name="Normal 4 2 2" xfId="32"/>
    <cellStyle name="Normal 4 3" xfId="31"/>
    <cellStyle name="Normal 5" xfId="12"/>
    <cellStyle name="Normal 5 2" xfId="13"/>
    <cellStyle name="Normal 5 2 2" xfId="34"/>
    <cellStyle name="Normal 5 3" xfId="33"/>
    <cellStyle name="Normal 6" xfId="23"/>
    <cellStyle name="Normal 7" xfId="24"/>
    <cellStyle name="Normal 7 2" xfId="25"/>
    <cellStyle name="Normal 8" xfId="2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68FBE40-B964-453C-BEA2-77F32F2C294F}" ax:persistence="persistStorage"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12700</xdr:colOff>
          <xdr:row>0</xdr:row>
          <xdr:rowOff>12700</xdr:rowOff>
        </xdr:to>
        <xdr:sp macro="" textlink="">
          <xdr:nvSpPr>
            <xdr:cNvPr id="1025" name="TrinStgClass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A10"/>
  <sheetViews>
    <sheetView workbookViewId="0">
      <selection activeCell="A6" sqref="A6"/>
    </sheetView>
  </sheetViews>
  <sheetFormatPr defaultColWidth="9.1796875" defaultRowHeight="14.5"/>
  <cols>
    <col min="1" max="1" width="199.1796875" style="1" customWidth="1"/>
    <col min="2" max="16384" width="9.1796875" style="1"/>
  </cols>
  <sheetData>
    <row r="1" spans="1:27" ht="217.5">
      <c r="A1" s="67" t="s">
        <v>737</v>
      </c>
      <c r="AA1" s="1" t="s">
        <v>274</v>
      </c>
    </row>
    <row r="6" spans="1:27" ht="87">
      <c r="A6" s="5" t="s">
        <v>273</v>
      </c>
    </row>
    <row r="9" spans="1:27">
      <c r="A9" s="5"/>
    </row>
    <row r="10" spans="1:27">
      <c r="A10" s="5"/>
    </row>
  </sheetData>
  <sheetProtection selectLockedCells="1"/>
  <dataConsolidate/>
  <phoneticPr fontId="0" type="noConversion"/>
  <pageMargins left="0.7" right="0.7" top="0.75" bottom="0.75" header="0.3" footer="0.3"/>
  <pageSetup paperSize="9" orientation="portrait" horizontalDpi="1200" verticalDpi="1200" r:id="rId1"/>
  <drawing r:id="rId2"/>
  <legacyDrawing r:id="rId3"/>
  <controls>
    <mc:AlternateContent xmlns:mc="http://schemas.openxmlformats.org/markup-compatibility/2006">
      <mc:Choice Requires="x14">
        <control shapeId="1025" r:id="rId4" name="TrinStgClass1">
          <controlPr defaultSize="0" autoLine="0" r:id="rId5">
            <anchor moveWithCells="1">
              <from>
                <xdr:col>0</xdr:col>
                <xdr:colOff>0</xdr:colOff>
                <xdr:row>0</xdr:row>
                <xdr:rowOff>0</xdr:rowOff>
              </from>
              <to>
                <xdr:col>0</xdr:col>
                <xdr:colOff>12700</xdr:colOff>
                <xdr:row>0</xdr:row>
                <xdr:rowOff>12700</xdr:rowOff>
              </to>
            </anchor>
          </controlPr>
        </control>
      </mc:Choice>
      <mc:Fallback>
        <control shapeId="1025" r:id="rId4" name="TrinStgClass1"/>
      </mc:Fallback>
    </mc:AlternateContent>
  </control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M48"/>
  <sheetViews>
    <sheetView showGridLines="0" workbookViewId="0">
      <pane xSplit="3" ySplit="12" topLeftCell="D58" activePane="bottomRight" state="frozen"/>
      <selection pane="topRight" activeCell="D1" sqref="D1"/>
      <selection pane="bottomLeft" activeCell="A13" sqref="A13"/>
      <selection pane="bottomRight" sqref="A1:C1048576"/>
    </sheetView>
  </sheetViews>
  <sheetFormatPr defaultRowHeight="14.5"/>
  <cols>
    <col min="1" max="3" width="9.1796875" hidden="1" customWidth="1"/>
    <col min="4" max="4" width="63.1796875" customWidth="1"/>
    <col min="5" max="5" width="13.1796875" customWidth="1"/>
    <col min="6" max="6" width="15" customWidth="1"/>
    <col min="7" max="7" width="15.1796875" customWidth="1"/>
    <col min="8" max="8" width="11.26953125" customWidth="1"/>
    <col min="9" max="9" width="12.1796875" customWidth="1"/>
    <col min="10" max="10" width="11.7265625" customWidth="1"/>
    <col min="11" max="11" width="18.453125" customWidth="1"/>
  </cols>
  <sheetData>
    <row r="1" spans="1:13" ht="27.75" customHeight="1">
      <c r="A1" s="23" t="s">
        <v>688</v>
      </c>
      <c r="D1" s="87" t="s">
        <v>499</v>
      </c>
      <c r="E1" s="87"/>
      <c r="F1" s="87"/>
      <c r="G1" s="87"/>
      <c r="H1" s="87"/>
      <c r="I1" s="87"/>
      <c r="J1" s="87"/>
      <c r="K1" s="87"/>
    </row>
    <row r="2" spans="1:13" hidden="1"/>
    <row r="3" spans="1:13" hidden="1"/>
    <row r="4" spans="1:13" hidden="1"/>
    <row r="5" spans="1:13" hidden="1"/>
    <row r="6" spans="1:13" hidden="1">
      <c r="A6" s="72"/>
      <c r="B6" s="72"/>
      <c r="C6" s="72" t="s">
        <v>689</v>
      </c>
      <c r="D6" s="72"/>
      <c r="E6" s="72"/>
      <c r="F6" s="72"/>
      <c r="G6" s="72"/>
      <c r="H6" s="72"/>
      <c r="I6" s="72"/>
      <c r="J6" s="72"/>
      <c r="K6" s="72"/>
      <c r="L6" s="72"/>
      <c r="M6" s="72"/>
    </row>
    <row r="7" spans="1:13" hidden="1">
      <c r="A7" s="72"/>
      <c r="B7" s="72"/>
      <c r="C7" s="72"/>
      <c r="D7" s="72"/>
      <c r="E7" s="72"/>
      <c r="F7" s="72" t="s">
        <v>714</v>
      </c>
      <c r="G7" s="72" t="s">
        <v>715</v>
      </c>
      <c r="H7" s="72" t="s">
        <v>717</v>
      </c>
      <c r="I7" s="72" t="s">
        <v>716</v>
      </c>
      <c r="J7" s="72" t="s">
        <v>718</v>
      </c>
      <c r="K7" s="72" t="s">
        <v>719</v>
      </c>
      <c r="L7" s="72"/>
      <c r="M7" s="72"/>
    </row>
    <row r="8" spans="1:13">
      <c r="A8" s="72"/>
      <c r="B8" s="72"/>
      <c r="C8" s="72"/>
      <c r="D8" s="72"/>
      <c r="E8" s="72"/>
      <c r="F8" s="72"/>
      <c r="G8" s="72"/>
      <c r="H8" s="72"/>
      <c r="I8" s="72"/>
      <c r="J8" s="72"/>
      <c r="K8" s="72"/>
      <c r="L8" s="72"/>
      <c r="M8" s="72"/>
    </row>
    <row r="9" spans="1:13">
      <c r="A9" s="72"/>
      <c r="B9" s="72"/>
      <c r="C9" s="72" t="s">
        <v>298</v>
      </c>
      <c r="D9" s="72" t="s">
        <v>302</v>
      </c>
      <c r="E9" s="72" t="s">
        <v>302</v>
      </c>
      <c r="F9" s="72"/>
      <c r="G9" s="72"/>
      <c r="H9" s="72"/>
      <c r="I9" s="72"/>
      <c r="J9" s="72"/>
      <c r="K9" s="72"/>
      <c r="L9" s="72" t="s">
        <v>297</v>
      </c>
      <c r="M9" s="72" t="s">
        <v>299</v>
      </c>
    </row>
    <row r="10" spans="1:13">
      <c r="A10" s="72"/>
      <c r="B10" s="72"/>
      <c r="C10" s="72" t="s">
        <v>302</v>
      </c>
      <c r="D10" s="98" t="s">
        <v>698</v>
      </c>
      <c r="E10" s="103" t="s">
        <v>95</v>
      </c>
      <c r="F10" s="100" t="s">
        <v>10</v>
      </c>
      <c r="G10" s="101"/>
      <c r="H10" s="101"/>
      <c r="I10" s="101"/>
      <c r="J10" s="101"/>
      <c r="K10" s="102"/>
      <c r="L10" s="40"/>
      <c r="M10" s="72"/>
    </row>
    <row r="11" spans="1:13" ht="52">
      <c r="A11" s="72"/>
      <c r="B11" s="72"/>
      <c r="C11" s="72" t="s">
        <v>302</v>
      </c>
      <c r="D11" s="99"/>
      <c r="E11" s="104"/>
      <c r="F11" s="37" t="s">
        <v>708</v>
      </c>
      <c r="G11" s="37" t="s">
        <v>706</v>
      </c>
      <c r="H11" s="37" t="s">
        <v>711</v>
      </c>
      <c r="I11" s="37" t="s">
        <v>712</v>
      </c>
      <c r="J11" s="37" t="s">
        <v>713</v>
      </c>
      <c r="K11" s="37" t="s">
        <v>707</v>
      </c>
      <c r="M11" s="72"/>
    </row>
    <row r="12" spans="1:13">
      <c r="A12" s="72"/>
      <c r="B12" s="72"/>
      <c r="C12" s="72" t="s">
        <v>297</v>
      </c>
      <c r="M12" s="72"/>
    </row>
    <row r="13" spans="1:13">
      <c r="A13" s="72"/>
      <c r="B13" s="72" t="s">
        <v>9</v>
      </c>
      <c r="C13" s="72"/>
      <c r="D13" s="28" t="s">
        <v>690</v>
      </c>
      <c r="E13" s="24" t="s">
        <v>93</v>
      </c>
      <c r="F13" s="43"/>
      <c r="G13" s="43"/>
      <c r="H13" s="44">
        <f t="shared" ref="H13:H46" si="0">F13-G13</f>
        <v>0</v>
      </c>
      <c r="I13" s="82">
        <v>1</v>
      </c>
      <c r="J13" s="82">
        <v>0</v>
      </c>
      <c r="K13" s="44">
        <f>ROUND((H13*I13*J13),2)</f>
        <v>0</v>
      </c>
      <c r="M13" s="72"/>
    </row>
    <row r="14" spans="1:13">
      <c r="A14" s="72"/>
      <c r="B14" s="72" t="s">
        <v>12</v>
      </c>
      <c r="C14" s="72"/>
      <c r="D14" s="30" t="s">
        <v>690</v>
      </c>
      <c r="E14" s="24" t="s">
        <v>94</v>
      </c>
      <c r="F14" s="43"/>
      <c r="G14" s="43"/>
      <c r="H14" s="44">
        <f t="shared" si="0"/>
        <v>0</v>
      </c>
      <c r="I14" s="82">
        <v>1</v>
      </c>
      <c r="J14" s="82">
        <v>0.2</v>
      </c>
      <c r="K14" s="44">
        <f>ROUND((H14*I14*J14),2)</f>
        <v>0</v>
      </c>
      <c r="M14" s="72"/>
    </row>
    <row r="15" spans="1:13">
      <c r="A15" s="72"/>
      <c r="B15" s="72" t="s">
        <v>13</v>
      </c>
      <c r="C15" s="72"/>
      <c r="D15" s="28" t="s">
        <v>690</v>
      </c>
      <c r="E15" s="24" t="s">
        <v>702</v>
      </c>
      <c r="F15" s="43"/>
      <c r="G15" s="43"/>
      <c r="H15" s="44">
        <f t="shared" si="0"/>
        <v>0</v>
      </c>
      <c r="I15" s="82">
        <v>1</v>
      </c>
      <c r="J15" s="82">
        <v>1</v>
      </c>
      <c r="K15" s="44">
        <f>ROUND((H15*I15*J15),2)</f>
        <v>0</v>
      </c>
      <c r="M15" s="72"/>
    </row>
    <row r="16" spans="1:13">
      <c r="A16" s="72"/>
      <c r="B16" s="72" t="s">
        <v>0</v>
      </c>
      <c r="C16" s="72"/>
      <c r="D16" s="28" t="s">
        <v>691</v>
      </c>
      <c r="E16" s="24"/>
      <c r="F16" s="44">
        <f>F13+F14+F15</f>
        <v>0</v>
      </c>
      <c r="G16" s="44">
        <f>G13+G14+G15</f>
        <v>0</v>
      </c>
      <c r="H16" s="44">
        <f t="shared" si="0"/>
        <v>0</v>
      </c>
      <c r="I16" s="82"/>
      <c r="J16" s="82"/>
      <c r="K16" s="44">
        <f>K13+K14+K15</f>
        <v>0</v>
      </c>
      <c r="M16" s="72"/>
    </row>
    <row r="17" spans="1:13">
      <c r="A17" s="72"/>
      <c r="B17" s="72" t="s">
        <v>14</v>
      </c>
      <c r="C17" s="72"/>
      <c r="D17" s="28" t="s">
        <v>692</v>
      </c>
      <c r="E17" s="24" t="s">
        <v>93</v>
      </c>
      <c r="F17" s="43"/>
      <c r="G17" s="43"/>
      <c r="H17" s="44">
        <f t="shared" si="0"/>
        <v>0</v>
      </c>
      <c r="I17" s="82">
        <v>1</v>
      </c>
      <c r="J17" s="82">
        <v>0</v>
      </c>
      <c r="K17" s="44">
        <f>ROUND((H17*I17*J17),2)</f>
        <v>0</v>
      </c>
      <c r="M17" s="72"/>
    </row>
    <row r="18" spans="1:13">
      <c r="A18" s="72"/>
      <c r="B18" s="72" t="s">
        <v>15</v>
      </c>
      <c r="C18" s="72"/>
      <c r="D18" s="28" t="s">
        <v>692</v>
      </c>
      <c r="E18" s="24" t="s">
        <v>94</v>
      </c>
      <c r="F18" s="43"/>
      <c r="G18" s="43"/>
      <c r="H18" s="44">
        <f t="shared" si="0"/>
        <v>0</v>
      </c>
      <c r="I18" s="82">
        <v>1</v>
      </c>
      <c r="J18" s="82">
        <v>0.2</v>
      </c>
      <c r="K18" s="44">
        <f>ROUND((H18*I18*J18),2)</f>
        <v>0</v>
      </c>
      <c r="M18" s="72"/>
    </row>
    <row r="19" spans="1:13">
      <c r="A19" s="72"/>
      <c r="B19" s="72" t="s">
        <v>16</v>
      </c>
      <c r="C19" s="72"/>
      <c r="D19" s="28" t="s">
        <v>692</v>
      </c>
      <c r="E19" s="24" t="s">
        <v>702</v>
      </c>
      <c r="F19" s="43"/>
      <c r="G19" s="43"/>
      <c r="H19" s="44">
        <f t="shared" si="0"/>
        <v>0</v>
      </c>
      <c r="I19" s="82">
        <v>1</v>
      </c>
      <c r="J19" s="82">
        <v>1</v>
      </c>
      <c r="K19" s="44">
        <f>ROUND((H19*I19*J19),2)</f>
        <v>0</v>
      </c>
      <c r="M19" s="72"/>
    </row>
    <row r="20" spans="1:13">
      <c r="A20" s="72"/>
      <c r="B20" s="72" t="s">
        <v>1</v>
      </c>
      <c r="C20" s="72"/>
      <c r="D20" s="28" t="s">
        <v>693</v>
      </c>
      <c r="E20" s="24"/>
      <c r="F20" s="44">
        <f>F17+F18+F19</f>
        <v>0</v>
      </c>
      <c r="G20" s="44">
        <f>G17+G18+G19</f>
        <v>0</v>
      </c>
      <c r="H20" s="44">
        <f t="shared" si="0"/>
        <v>0</v>
      </c>
      <c r="I20" s="82"/>
      <c r="J20" s="82"/>
      <c r="K20" s="44">
        <f>K17+K18+K19</f>
        <v>0</v>
      </c>
      <c r="M20" s="72"/>
    </row>
    <row r="21" spans="1:13">
      <c r="A21" s="72"/>
      <c r="B21" s="72" t="s">
        <v>17</v>
      </c>
      <c r="C21" s="72"/>
      <c r="D21" s="28" t="s">
        <v>694</v>
      </c>
      <c r="E21" s="24" t="s">
        <v>93</v>
      </c>
      <c r="F21" s="43"/>
      <c r="G21" s="43"/>
      <c r="H21" s="44">
        <f t="shared" si="0"/>
        <v>0</v>
      </c>
      <c r="I21" s="82">
        <v>1</v>
      </c>
      <c r="J21" s="82">
        <v>0</v>
      </c>
      <c r="K21" s="44">
        <f>ROUND((H21*I21*J21),2)</f>
        <v>0</v>
      </c>
      <c r="M21" s="72"/>
    </row>
    <row r="22" spans="1:13">
      <c r="A22" s="72"/>
      <c r="B22" s="72" t="s">
        <v>18</v>
      </c>
      <c r="C22" s="72"/>
      <c r="D22" s="28" t="s">
        <v>694</v>
      </c>
      <c r="E22" s="24" t="s">
        <v>94</v>
      </c>
      <c r="F22" s="43"/>
      <c r="G22" s="43"/>
      <c r="H22" s="44">
        <f t="shared" si="0"/>
        <v>0</v>
      </c>
      <c r="I22" s="82">
        <v>1</v>
      </c>
      <c r="J22" s="82">
        <v>0.2</v>
      </c>
      <c r="K22" s="44">
        <f>ROUND((H22*I22*J22),2)</f>
        <v>0</v>
      </c>
      <c r="M22" s="72"/>
    </row>
    <row r="23" spans="1:13">
      <c r="A23" s="72"/>
      <c r="B23" s="72" t="s">
        <v>19</v>
      </c>
      <c r="C23" s="72"/>
      <c r="D23" s="28" t="s">
        <v>694</v>
      </c>
      <c r="E23" s="24" t="s">
        <v>702</v>
      </c>
      <c r="F23" s="43"/>
      <c r="G23" s="43"/>
      <c r="H23" s="44">
        <f t="shared" si="0"/>
        <v>0</v>
      </c>
      <c r="I23" s="82">
        <v>1</v>
      </c>
      <c r="J23" s="82">
        <v>1</v>
      </c>
      <c r="K23" s="44">
        <f>ROUND((H23*I23*J23),2)</f>
        <v>0</v>
      </c>
      <c r="M23" s="72"/>
    </row>
    <row r="24" spans="1:13">
      <c r="A24" s="72"/>
      <c r="B24" s="72" t="s">
        <v>2</v>
      </c>
      <c r="C24" s="72"/>
      <c r="D24" s="28" t="s">
        <v>695</v>
      </c>
      <c r="E24" s="24"/>
      <c r="F24" s="44">
        <f>F21+F22+F23</f>
        <v>0</v>
      </c>
      <c r="G24" s="44">
        <f>G21+G22+G23</f>
        <v>0</v>
      </c>
      <c r="H24" s="44">
        <f t="shared" si="0"/>
        <v>0</v>
      </c>
      <c r="I24" s="82"/>
      <c r="J24" s="82"/>
      <c r="K24" s="44">
        <f>K21+K22+K23</f>
        <v>0</v>
      </c>
      <c r="M24" s="72"/>
    </row>
    <row r="25" spans="1:13">
      <c r="A25" s="72"/>
      <c r="B25" s="72" t="s">
        <v>20</v>
      </c>
      <c r="C25" s="72"/>
      <c r="D25" s="28" t="s">
        <v>696</v>
      </c>
      <c r="E25" s="24" t="s">
        <v>93</v>
      </c>
      <c r="F25" s="43"/>
      <c r="G25" s="43"/>
      <c r="H25" s="44">
        <f t="shared" si="0"/>
        <v>0</v>
      </c>
      <c r="I25" s="82">
        <v>1</v>
      </c>
      <c r="J25" s="82">
        <v>0</v>
      </c>
      <c r="K25" s="44">
        <f>ROUND((H25*I25*J25),2)</f>
        <v>0</v>
      </c>
      <c r="M25" s="72"/>
    </row>
    <row r="26" spans="1:13">
      <c r="A26" s="72"/>
      <c r="B26" s="72" t="s">
        <v>21</v>
      </c>
      <c r="C26" s="72"/>
      <c r="D26" s="28" t="s">
        <v>696</v>
      </c>
      <c r="E26" s="24" t="s">
        <v>94</v>
      </c>
      <c r="F26" s="43"/>
      <c r="G26" s="43"/>
      <c r="H26" s="44">
        <f t="shared" si="0"/>
        <v>0</v>
      </c>
      <c r="I26" s="82">
        <v>1</v>
      </c>
      <c r="J26" s="82">
        <v>0.2</v>
      </c>
      <c r="K26" s="44">
        <f>ROUND((H26*I26*J26),2)</f>
        <v>0</v>
      </c>
      <c r="M26" s="72"/>
    </row>
    <row r="27" spans="1:13">
      <c r="A27" s="72"/>
      <c r="B27" s="72" t="s">
        <v>22</v>
      </c>
      <c r="C27" s="72"/>
      <c r="D27" s="28" t="s">
        <v>696</v>
      </c>
      <c r="E27" s="24" t="s">
        <v>702</v>
      </c>
      <c r="F27" s="43"/>
      <c r="G27" s="43"/>
      <c r="H27" s="44">
        <f t="shared" si="0"/>
        <v>0</v>
      </c>
      <c r="I27" s="82">
        <v>1</v>
      </c>
      <c r="J27" s="82">
        <v>1</v>
      </c>
      <c r="K27" s="44">
        <f>ROUND((H27*I27*J27),2)</f>
        <v>0</v>
      </c>
      <c r="M27" s="72"/>
    </row>
    <row r="28" spans="1:13">
      <c r="A28" s="72"/>
      <c r="B28" s="72" t="s">
        <v>3</v>
      </c>
      <c r="C28" s="72"/>
      <c r="D28" s="28" t="s">
        <v>697</v>
      </c>
      <c r="E28" s="24"/>
      <c r="F28" s="44">
        <f>F25+F26+F27</f>
        <v>0</v>
      </c>
      <c r="G28" s="44">
        <f>G25+G26+G27</f>
        <v>0</v>
      </c>
      <c r="H28" s="44">
        <f t="shared" si="0"/>
        <v>0</v>
      </c>
      <c r="I28" s="75"/>
      <c r="J28" s="75"/>
      <c r="K28" s="44">
        <f>K25+K26+K27</f>
        <v>0</v>
      </c>
      <c r="M28" s="72"/>
    </row>
    <row r="29" spans="1:13" ht="58">
      <c r="A29" s="72"/>
      <c r="B29" s="72" t="s">
        <v>23</v>
      </c>
      <c r="C29" s="72"/>
      <c r="D29" s="35" t="s">
        <v>710</v>
      </c>
      <c r="E29" s="24" t="s">
        <v>93</v>
      </c>
      <c r="F29" s="43"/>
      <c r="G29" s="43"/>
      <c r="H29" s="44">
        <f t="shared" si="0"/>
        <v>0</v>
      </c>
      <c r="I29" s="75">
        <v>1</v>
      </c>
      <c r="J29" s="75">
        <v>0</v>
      </c>
      <c r="K29" s="44">
        <f>ROUND((H29*I29*J29),2)</f>
        <v>0</v>
      </c>
      <c r="M29" s="72"/>
    </row>
    <row r="30" spans="1:13" ht="58">
      <c r="A30" s="72"/>
      <c r="B30" s="72" t="s">
        <v>24</v>
      </c>
      <c r="C30" s="72"/>
      <c r="D30" s="35" t="s">
        <v>710</v>
      </c>
      <c r="E30" s="24" t="s">
        <v>94</v>
      </c>
      <c r="F30" s="43"/>
      <c r="G30" s="43"/>
      <c r="H30" s="44">
        <f t="shared" si="0"/>
        <v>0</v>
      </c>
      <c r="I30" s="75">
        <v>1</v>
      </c>
      <c r="J30" s="75">
        <v>0.2</v>
      </c>
      <c r="K30" s="44">
        <f>ROUND((H30*I30*J30),2)</f>
        <v>0</v>
      </c>
      <c r="M30" s="72"/>
    </row>
    <row r="31" spans="1:13" ht="58">
      <c r="A31" s="72"/>
      <c r="B31" s="72" t="s">
        <v>25</v>
      </c>
      <c r="C31" s="72"/>
      <c r="D31" s="35" t="s">
        <v>710</v>
      </c>
      <c r="E31" s="24" t="s">
        <v>702</v>
      </c>
      <c r="F31" s="43"/>
      <c r="G31" s="43"/>
      <c r="H31" s="44">
        <f t="shared" si="0"/>
        <v>0</v>
      </c>
      <c r="I31" s="75">
        <v>1</v>
      </c>
      <c r="J31" s="75">
        <v>1</v>
      </c>
      <c r="K31" s="44">
        <f>ROUND((H31*I31*J31),2)</f>
        <v>0</v>
      </c>
      <c r="M31" s="72"/>
    </row>
    <row r="32" spans="1:13" ht="58">
      <c r="A32" s="72"/>
      <c r="B32" s="72" t="s">
        <v>4</v>
      </c>
      <c r="C32" s="72"/>
      <c r="D32" s="28" t="s">
        <v>699</v>
      </c>
      <c r="E32" s="24"/>
      <c r="F32" s="44">
        <f>F29+F30+F31</f>
        <v>0</v>
      </c>
      <c r="G32" s="44">
        <f>G29+G30+G31</f>
        <v>0</v>
      </c>
      <c r="H32" s="44">
        <f t="shared" si="0"/>
        <v>0</v>
      </c>
      <c r="I32" s="75"/>
      <c r="J32" s="75"/>
      <c r="K32" s="44">
        <f>K29+K30+K31</f>
        <v>0</v>
      </c>
      <c r="M32" s="72"/>
    </row>
    <row r="33" spans="1:13" ht="72.5">
      <c r="A33" s="72"/>
      <c r="B33" s="72" t="s">
        <v>26</v>
      </c>
      <c r="C33" s="72"/>
      <c r="D33" s="28" t="s">
        <v>700</v>
      </c>
      <c r="E33" s="24" t="s">
        <v>93</v>
      </c>
      <c r="F33" s="43"/>
      <c r="G33" s="43"/>
      <c r="H33" s="44">
        <f t="shared" si="0"/>
        <v>0</v>
      </c>
      <c r="I33" s="75">
        <v>0.5</v>
      </c>
      <c r="J33" s="75">
        <v>0</v>
      </c>
      <c r="K33" s="44">
        <f>ROUND((H33*I33*J33),2)</f>
        <v>0</v>
      </c>
      <c r="M33" s="72"/>
    </row>
    <row r="34" spans="1:13" ht="72.5">
      <c r="A34" s="72"/>
      <c r="B34" s="72" t="s">
        <v>27</v>
      </c>
      <c r="C34" s="72"/>
      <c r="D34" s="28" t="s">
        <v>700</v>
      </c>
      <c r="E34" s="24" t="s">
        <v>94</v>
      </c>
      <c r="F34" s="43"/>
      <c r="G34" s="43"/>
      <c r="H34" s="44">
        <f t="shared" si="0"/>
        <v>0</v>
      </c>
      <c r="I34" s="75">
        <v>0.5</v>
      </c>
      <c r="J34" s="82">
        <v>0.2</v>
      </c>
      <c r="K34" s="44">
        <f>ROUND((H34*I34*J34),2)</f>
        <v>0</v>
      </c>
      <c r="M34" s="72"/>
    </row>
    <row r="35" spans="1:13" ht="72.5">
      <c r="A35" s="72"/>
      <c r="B35" s="72" t="s">
        <v>28</v>
      </c>
      <c r="C35" s="72"/>
      <c r="D35" s="28" t="s">
        <v>700</v>
      </c>
      <c r="E35" s="24" t="s">
        <v>702</v>
      </c>
      <c r="F35" s="43"/>
      <c r="G35" s="43"/>
      <c r="H35" s="44">
        <f t="shared" si="0"/>
        <v>0</v>
      </c>
      <c r="I35" s="75">
        <v>0.5</v>
      </c>
      <c r="J35" s="82">
        <v>1</v>
      </c>
      <c r="K35" s="44">
        <f>ROUND((H35*I35*J35),2)</f>
        <v>0</v>
      </c>
      <c r="M35" s="72"/>
    </row>
    <row r="36" spans="1:13" ht="72.5">
      <c r="A36" s="72"/>
      <c r="B36" s="72" t="s">
        <v>5</v>
      </c>
      <c r="C36" s="72"/>
      <c r="D36" s="28" t="s">
        <v>701</v>
      </c>
      <c r="E36" s="24"/>
      <c r="F36" s="44">
        <f>F33+F34+F35</f>
        <v>0</v>
      </c>
      <c r="G36" s="44">
        <f>G33+G34+G35</f>
        <v>0</v>
      </c>
      <c r="H36" s="44">
        <f t="shared" si="0"/>
        <v>0</v>
      </c>
      <c r="I36" s="75"/>
      <c r="J36" s="75"/>
      <c r="K36" s="44">
        <f>K33+K34+K35</f>
        <v>0</v>
      </c>
      <c r="M36" s="72"/>
    </row>
    <row r="37" spans="1:13" ht="227.25" customHeight="1">
      <c r="A37" s="72"/>
      <c r="B37" s="72" t="s">
        <v>29</v>
      </c>
      <c r="C37" s="72"/>
      <c r="D37" s="28" t="s">
        <v>35</v>
      </c>
      <c r="E37" s="24" t="s">
        <v>93</v>
      </c>
      <c r="F37" s="43"/>
      <c r="G37" s="43"/>
      <c r="H37" s="44">
        <f t="shared" si="0"/>
        <v>0</v>
      </c>
      <c r="I37" s="75">
        <v>0.2</v>
      </c>
      <c r="J37" s="75">
        <v>0</v>
      </c>
      <c r="K37" s="44">
        <f>ROUND((H37*I37*J37),2)</f>
        <v>0</v>
      </c>
      <c r="M37" s="72"/>
    </row>
    <row r="38" spans="1:13" ht="225.75" customHeight="1">
      <c r="A38" s="72"/>
      <c r="B38" s="72" t="s">
        <v>30</v>
      </c>
      <c r="C38" s="72"/>
      <c r="D38" s="28" t="s">
        <v>35</v>
      </c>
      <c r="E38" s="24" t="s">
        <v>94</v>
      </c>
      <c r="F38" s="43"/>
      <c r="G38" s="43"/>
      <c r="H38" s="44">
        <f t="shared" si="0"/>
        <v>0</v>
      </c>
      <c r="I38" s="75">
        <v>0.2</v>
      </c>
      <c r="J38" s="82">
        <v>0.2</v>
      </c>
      <c r="K38" s="44">
        <f>ROUND((H38*I38*J38),2)</f>
        <v>0</v>
      </c>
      <c r="M38" s="72"/>
    </row>
    <row r="39" spans="1:13" ht="203">
      <c r="A39" s="72"/>
      <c r="B39" s="72" t="s">
        <v>31</v>
      </c>
      <c r="C39" s="72"/>
      <c r="D39" s="28" t="s">
        <v>35</v>
      </c>
      <c r="E39" s="24" t="s">
        <v>702</v>
      </c>
      <c r="F39" s="43"/>
      <c r="G39" s="43"/>
      <c r="H39" s="44">
        <f t="shared" si="0"/>
        <v>0</v>
      </c>
      <c r="I39" s="75">
        <v>0.2</v>
      </c>
      <c r="J39" s="82">
        <v>1</v>
      </c>
      <c r="K39" s="44">
        <f>ROUND((H39*I39*J39),2)</f>
        <v>0</v>
      </c>
      <c r="M39" s="72"/>
    </row>
    <row r="40" spans="1:13" ht="203">
      <c r="A40" s="72"/>
      <c r="B40" s="72" t="s">
        <v>6</v>
      </c>
      <c r="C40" s="72"/>
      <c r="D40" s="28" t="s">
        <v>36</v>
      </c>
      <c r="E40" s="24"/>
      <c r="F40" s="44">
        <f>F37+F38+F39</f>
        <v>0</v>
      </c>
      <c r="G40" s="44">
        <f>G37+G38+G39</f>
        <v>0</v>
      </c>
      <c r="H40" s="44">
        <f t="shared" si="0"/>
        <v>0</v>
      </c>
      <c r="I40" s="75"/>
      <c r="J40" s="75"/>
      <c r="K40" s="44">
        <f>K37+K38+K39</f>
        <v>0</v>
      </c>
      <c r="M40" s="72"/>
    </row>
    <row r="41" spans="1:13">
      <c r="A41" s="72"/>
      <c r="B41" s="72" t="s">
        <v>32</v>
      </c>
      <c r="C41" s="72"/>
      <c r="D41" s="28" t="s">
        <v>702</v>
      </c>
      <c r="E41" s="24" t="s">
        <v>93</v>
      </c>
      <c r="F41" s="43"/>
      <c r="G41" s="43"/>
      <c r="H41" s="44">
        <f t="shared" si="0"/>
        <v>0</v>
      </c>
      <c r="I41" s="75">
        <v>1</v>
      </c>
      <c r="J41" s="75">
        <v>0</v>
      </c>
      <c r="K41" s="44">
        <f>ROUND((H41*I41*J41),2)</f>
        <v>0</v>
      </c>
      <c r="M41" s="72"/>
    </row>
    <row r="42" spans="1:13">
      <c r="A42" s="72"/>
      <c r="B42" s="72" t="s">
        <v>33</v>
      </c>
      <c r="C42" s="72"/>
      <c r="D42" s="28" t="s">
        <v>702</v>
      </c>
      <c r="E42" s="24" t="s">
        <v>94</v>
      </c>
      <c r="F42" s="43"/>
      <c r="G42" s="43"/>
      <c r="H42" s="44">
        <f t="shared" si="0"/>
        <v>0</v>
      </c>
      <c r="I42" s="75">
        <v>1</v>
      </c>
      <c r="J42" s="82">
        <v>0.2</v>
      </c>
      <c r="K42" s="44">
        <f>ROUND((H42*I42*J42),2)</f>
        <v>0</v>
      </c>
      <c r="M42" s="72"/>
    </row>
    <row r="43" spans="1:13">
      <c r="A43" s="72"/>
      <c r="B43" s="72" t="s">
        <v>34</v>
      </c>
      <c r="C43" s="72"/>
      <c r="D43" s="28" t="s">
        <v>702</v>
      </c>
      <c r="E43" s="24" t="s">
        <v>702</v>
      </c>
      <c r="F43" s="43"/>
      <c r="G43" s="43"/>
      <c r="H43" s="44">
        <f t="shared" si="0"/>
        <v>0</v>
      </c>
      <c r="I43" s="75">
        <v>1</v>
      </c>
      <c r="J43" s="82">
        <v>1</v>
      </c>
      <c r="K43" s="44">
        <f>ROUND((H43*I43*J43),2)</f>
        <v>0</v>
      </c>
      <c r="M43" s="72"/>
    </row>
    <row r="44" spans="1:13">
      <c r="A44" s="72"/>
      <c r="B44" s="72" t="s">
        <v>7</v>
      </c>
      <c r="C44" s="72"/>
      <c r="D44" s="28" t="s">
        <v>703</v>
      </c>
      <c r="E44" s="24"/>
      <c r="F44" s="44">
        <f>F41+F42+F43</f>
        <v>0</v>
      </c>
      <c r="G44" s="44">
        <f>G41+G42+G43</f>
        <v>0</v>
      </c>
      <c r="H44" s="44">
        <f t="shared" si="0"/>
        <v>0</v>
      </c>
      <c r="I44" s="75"/>
      <c r="J44" s="75"/>
      <c r="K44" s="44">
        <f>K41+K42+K43</f>
        <v>0</v>
      </c>
      <c r="M44" s="72"/>
    </row>
    <row r="45" spans="1:13">
      <c r="A45" s="72"/>
      <c r="B45" s="72"/>
      <c r="C45" s="72"/>
      <c r="D45" s="28" t="s">
        <v>704</v>
      </c>
      <c r="E45" s="24"/>
      <c r="F45" s="44">
        <f>F16+F20+F24+F28+F32+F36+F40+F44</f>
        <v>0</v>
      </c>
      <c r="G45" s="44">
        <f>G16+G20+G24+G28+G32+G36+G40+G44</f>
        <v>0</v>
      </c>
      <c r="H45" s="44">
        <f t="shared" si="0"/>
        <v>0</v>
      </c>
      <c r="I45" s="75"/>
      <c r="J45" s="75"/>
      <c r="K45" s="44">
        <f>K16+K20+K24+K28+K32+K36+K40+K44</f>
        <v>0</v>
      </c>
      <c r="M45" s="72"/>
    </row>
    <row r="46" spans="1:13">
      <c r="A46" s="72"/>
      <c r="B46" s="72" t="s">
        <v>8</v>
      </c>
      <c r="C46" s="72"/>
      <c r="D46" s="28" t="s">
        <v>705</v>
      </c>
      <c r="E46" s="24"/>
      <c r="F46" s="43"/>
      <c r="G46" s="43"/>
      <c r="H46" s="44">
        <f t="shared" si="0"/>
        <v>0</v>
      </c>
      <c r="I46" s="80"/>
      <c r="J46" s="80"/>
      <c r="K46" s="43"/>
      <c r="M46" s="72"/>
    </row>
    <row r="47" spans="1:13">
      <c r="A47" s="72"/>
      <c r="B47" s="72"/>
      <c r="C47" s="72" t="s">
        <v>297</v>
      </c>
      <c r="M47" s="72"/>
    </row>
    <row r="48" spans="1:13">
      <c r="A48" s="72"/>
      <c r="B48" s="72"/>
      <c r="C48" s="72" t="s">
        <v>300</v>
      </c>
      <c r="D48" s="72"/>
      <c r="E48" s="72"/>
      <c r="F48" s="72"/>
      <c r="G48" s="72"/>
      <c r="H48" s="72"/>
      <c r="I48" s="72"/>
      <c r="J48" s="72"/>
      <c r="K48" s="72"/>
      <c r="L48" s="72"/>
      <c r="M48" s="72" t="s">
        <v>301</v>
      </c>
    </row>
  </sheetData>
  <sheetProtection password="A44A" sheet="1" objects="1" scenarios="1"/>
  <mergeCells count="4">
    <mergeCell ref="D1:K1"/>
    <mergeCell ref="E10:E11"/>
    <mergeCell ref="D10:D11"/>
    <mergeCell ref="F10:K10"/>
  </mergeCells>
  <phoneticPr fontId="2" type="noConversion"/>
  <dataValidations count="1">
    <dataValidation type="decimal" allowBlank="1" showInputMessage="1" showErrorMessage="1" errorTitle="Input Error" error="Please enter a numeric value between -99999999999999999 and 99999999999999999" sqref="F13:K46">
      <formula1>-99999999999999900</formula1>
      <formula2>99999999999999900</formula2>
    </dataValidation>
  </dataValidations>
  <hyperlinks>
    <hyperlink ref="D3" location="Navigation!A1" display="Back to Navigation"/>
    <hyperlink ref="D4" location="Navigation!A1" display="Back to Navigation"/>
  </hyperlinks>
  <pageMargins left="0.75" right="0.75" top="1" bottom="1" header="0.5" footer="0.5"/>
  <pageSetup orientation="portrait" horizontalDpi="200" verticalDpi="200" r:id="rId1"/>
  <headerFooter alignWithMargins="0"/>
  <ignoredErrors>
    <ignoredError sqref="K16 K20 K24 K28 K32 K36 K40"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L36"/>
  <sheetViews>
    <sheetView showGridLines="0" topLeftCell="D1" workbookViewId="0">
      <selection sqref="A1:C1048576"/>
    </sheetView>
  </sheetViews>
  <sheetFormatPr defaultRowHeight="14.5"/>
  <cols>
    <col min="1" max="3" width="9.1796875" hidden="1" customWidth="1"/>
    <col min="4" max="4" width="5.54296875" customWidth="1"/>
    <col min="5" max="5" width="41" customWidth="1"/>
    <col min="6" max="6" width="21.7265625" customWidth="1"/>
    <col min="7" max="7" width="21.453125" customWidth="1"/>
    <col min="8" max="8" width="21.81640625" customWidth="1"/>
    <col min="9" max="9" width="20.7265625" customWidth="1"/>
    <col min="10" max="10" width="20.453125" customWidth="1"/>
  </cols>
  <sheetData>
    <row r="1" spans="1:12" ht="27.75" customHeight="1">
      <c r="A1" s="23" t="s">
        <v>39</v>
      </c>
      <c r="D1" s="87" t="s">
        <v>500</v>
      </c>
      <c r="E1" s="87"/>
      <c r="F1" s="87"/>
      <c r="G1" s="87"/>
      <c r="H1" s="87"/>
      <c r="I1" s="87"/>
      <c r="J1" s="87"/>
    </row>
    <row r="4" spans="1:12" hidden="1"/>
    <row r="5" spans="1:12" hidden="1">
      <c r="A5" s="72"/>
      <c r="B5" s="72"/>
      <c r="C5" s="72" t="s">
        <v>40</v>
      </c>
      <c r="D5" s="72"/>
      <c r="E5" s="72"/>
      <c r="F5" s="72"/>
      <c r="G5" s="72"/>
      <c r="H5" s="72"/>
      <c r="I5" s="72"/>
      <c r="J5" s="72"/>
      <c r="K5" s="72"/>
      <c r="L5" s="72"/>
    </row>
    <row r="6" spans="1:12" hidden="1">
      <c r="A6" s="72"/>
      <c r="B6" s="72"/>
      <c r="C6" s="72"/>
      <c r="D6" s="72"/>
      <c r="E6" s="72"/>
      <c r="F6" s="72" t="s">
        <v>614</v>
      </c>
      <c r="G6" s="72" t="s">
        <v>716</v>
      </c>
      <c r="H6" s="72" t="s">
        <v>51</v>
      </c>
      <c r="I6" s="72" t="s">
        <v>617</v>
      </c>
      <c r="J6" s="72" t="s">
        <v>52</v>
      </c>
      <c r="K6" s="72"/>
      <c r="L6" s="72"/>
    </row>
    <row r="7" spans="1:12" hidden="1">
      <c r="A7" s="72"/>
      <c r="B7" s="72"/>
      <c r="C7" s="72"/>
      <c r="D7" s="72"/>
      <c r="E7" s="72" t="s">
        <v>42</v>
      </c>
      <c r="F7" s="72"/>
      <c r="G7" s="72"/>
      <c r="H7" s="72"/>
      <c r="I7" s="72"/>
      <c r="J7" s="72"/>
      <c r="K7" s="72"/>
      <c r="L7" s="72"/>
    </row>
    <row r="8" spans="1:12" hidden="1">
      <c r="A8" s="72"/>
      <c r="B8" s="72"/>
      <c r="C8" s="72" t="s">
        <v>298</v>
      </c>
      <c r="D8" s="72" t="s">
        <v>302</v>
      </c>
      <c r="E8" s="72" t="s">
        <v>41</v>
      </c>
      <c r="F8" s="72"/>
      <c r="G8" s="72"/>
      <c r="H8" s="72"/>
      <c r="I8" s="72"/>
      <c r="J8" s="72"/>
      <c r="K8" s="72" t="s">
        <v>297</v>
      </c>
      <c r="L8" s="72" t="s">
        <v>299</v>
      </c>
    </row>
    <row r="9" spans="1:12">
      <c r="A9" s="72"/>
      <c r="B9" s="72"/>
      <c r="C9" s="72" t="s">
        <v>302</v>
      </c>
      <c r="D9" s="103" t="s">
        <v>45</v>
      </c>
      <c r="E9" s="110" t="s">
        <v>43</v>
      </c>
      <c r="F9" s="100" t="s">
        <v>10</v>
      </c>
      <c r="G9" s="101"/>
      <c r="H9" s="101"/>
      <c r="I9" s="101"/>
      <c r="J9" s="102"/>
      <c r="K9" s="40"/>
      <c r="L9" s="72"/>
    </row>
    <row r="10" spans="1:12" ht="30" customHeight="1">
      <c r="A10" s="72"/>
      <c r="B10" s="72"/>
      <c r="C10" s="72" t="s">
        <v>302</v>
      </c>
      <c r="D10" s="104"/>
      <c r="E10" s="111"/>
      <c r="F10" s="37" t="s">
        <v>46</v>
      </c>
      <c r="G10" s="37" t="s">
        <v>709</v>
      </c>
      <c r="H10" s="37" t="s">
        <v>44</v>
      </c>
      <c r="I10" s="37" t="s">
        <v>47</v>
      </c>
      <c r="J10" s="37" t="s">
        <v>48</v>
      </c>
      <c r="L10" s="72"/>
    </row>
    <row r="11" spans="1:12" hidden="1">
      <c r="A11" s="72"/>
      <c r="B11" s="72"/>
      <c r="C11" s="72" t="s">
        <v>297</v>
      </c>
      <c r="L11" s="72"/>
    </row>
    <row r="12" spans="1:12">
      <c r="A12" s="72"/>
      <c r="B12" s="72" t="s">
        <v>652</v>
      </c>
      <c r="C12" s="72"/>
      <c r="D12" s="26">
        <v>1</v>
      </c>
      <c r="E12" s="36"/>
      <c r="F12" s="43"/>
      <c r="G12" s="80"/>
      <c r="H12" s="44">
        <f>ROUND(F12*G12,2)</f>
        <v>0</v>
      </c>
      <c r="I12" s="80"/>
      <c r="J12" s="44">
        <f>ROUND(H12*I12,2)</f>
        <v>0</v>
      </c>
      <c r="L12" s="72"/>
    </row>
    <row r="13" spans="1:12">
      <c r="A13" s="72"/>
      <c r="B13" s="72" t="s">
        <v>652</v>
      </c>
      <c r="C13" s="72"/>
      <c r="D13" s="26">
        <v>2</v>
      </c>
      <c r="E13" s="36"/>
      <c r="F13" s="43"/>
      <c r="G13" s="80"/>
      <c r="H13" s="44">
        <f t="shared" ref="H13:H21" si="0">ROUND(F13*G13,2)</f>
        <v>0</v>
      </c>
      <c r="I13" s="80"/>
      <c r="J13" s="44">
        <f t="shared" ref="J13:J21" si="1">ROUND(H13*I13,2)</f>
        <v>0</v>
      </c>
      <c r="L13" s="72"/>
    </row>
    <row r="14" spans="1:12">
      <c r="A14" s="72"/>
      <c r="B14" s="72" t="s">
        <v>652</v>
      </c>
      <c r="C14" s="72"/>
      <c r="D14" s="26">
        <v>3</v>
      </c>
      <c r="E14" s="36"/>
      <c r="F14" s="43"/>
      <c r="G14" s="80"/>
      <c r="H14" s="44">
        <f t="shared" si="0"/>
        <v>0</v>
      </c>
      <c r="I14" s="80"/>
      <c r="J14" s="44">
        <f t="shared" si="1"/>
        <v>0</v>
      </c>
      <c r="L14" s="72"/>
    </row>
    <row r="15" spans="1:12">
      <c r="A15" s="72"/>
      <c r="B15" s="72" t="s">
        <v>652</v>
      </c>
      <c r="C15" s="72"/>
      <c r="D15" s="26">
        <v>4</v>
      </c>
      <c r="E15" s="36"/>
      <c r="F15" s="43"/>
      <c r="G15" s="80"/>
      <c r="H15" s="44">
        <f t="shared" si="0"/>
        <v>0</v>
      </c>
      <c r="I15" s="80"/>
      <c r="J15" s="44">
        <f t="shared" si="1"/>
        <v>0</v>
      </c>
      <c r="L15" s="72"/>
    </row>
    <row r="16" spans="1:12">
      <c r="A16" s="72"/>
      <c r="B16" s="72" t="s">
        <v>652</v>
      </c>
      <c r="C16" s="72"/>
      <c r="D16" s="26">
        <v>5</v>
      </c>
      <c r="E16" s="36"/>
      <c r="F16" s="43"/>
      <c r="G16" s="80"/>
      <c r="H16" s="44">
        <f t="shared" si="0"/>
        <v>0</v>
      </c>
      <c r="I16" s="80"/>
      <c r="J16" s="44">
        <f t="shared" si="1"/>
        <v>0</v>
      </c>
      <c r="L16" s="72"/>
    </row>
    <row r="17" spans="1:12">
      <c r="A17" s="72"/>
      <c r="B17" s="72" t="s">
        <v>652</v>
      </c>
      <c r="C17" s="72"/>
      <c r="D17" s="26">
        <v>6</v>
      </c>
      <c r="E17" s="36"/>
      <c r="F17" s="43"/>
      <c r="G17" s="80"/>
      <c r="H17" s="44">
        <f t="shared" si="0"/>
        <v>0</v>
      </c>
      <c r="I17" s="80"/>
      <c r="J17" s="44">
        <f t="shared" si="1"/>
        <v>0</v>
      </c>
      <c r="L17" s="72"/>
    </row>
    <row r="18" spans="1:12">
      <c r="A18" s="72"/>
      <c r="B18" s="72" t="s">
        <v>652</v>
      </c>
      <c r="C18" s="72"/>
      <c r="D18" s="26">
        <v>7</v>
      </c>
      <c r="E18" s="36"/>
      <c r="F18" s="43"/>
      <c r="G18" s="80"/>
      <c r="H18" s="44">
        <f t="shared" si="0"/>
        <v>0</v>
      </c>
      <c r="I18" s="80"/>
      <c r="J18" s="44">
        <f t="shared" si="1"/>
        <v>0</v>
      </c>
      <c r="L18" s="72"/>
    </row>
    <row r="19" spans="1:12">
      <c r="A19" s="72"/>
      <c r="B19" s="72" t="s">
        <v>652</v>
      </c>
      <c r="C19" s="72"/>
      <c r="D19" s="26">
        <v>8</v>
      </c>
      <c r="E19" s="36"/>
      <c r="F19" s="43"/>
      <c r="G19" s="80"/>
      <c r="H19" s="44">
        <f t="shared" si="0"/>
        <v>0</v>
      </c>
      <c r="I19" s="80"/>
      <c r="J19" s="44">
        <f t="shared" si="1"/>
        <v>0</v>
      </c>
      <c r="L19" s="72"/>
    </row>
    <row r="20" spans="1:12">
      <c r="A20" s="72"/>
      <c r="B20" s="72" t="s">
        <v>652</v>
      </c>
      <c r="C20" s="72"/>
      <c r="D20" s="26">
        <v>9</v>
      </c>
      <c r="E20" s="36"/>
      <c r="F20" s="43"/>
      <c r="G20" s="80"/>
      <c r="H20" s="44">
        <f t="shared" si="0"/>
        <v>0</v>
      </c>
      <c r="I20" s="80"/>
      <c r="J20" s="44">
        <f t="shared" si="1"/>
        <v>0</v>
      </c>
      <c r="L20" s="72"/>
    </row>
    <row r="21" spans="1:12">
      <c r="A21" s="72"/>
      <c r="B21" s="72" t="s">
        <v>652</v>
      </c>
      <c r="C21" s="72"/>
      <c r="D21" s="26">
        <v>10</v>
      </c>
      <c r="E21" s="36"/>
      <c r="F21" s="43"/>
      <c r="G21" s="80"/>
      <c r="H21" s="44">
        <f t="shared" si="0"/>
        <v>0</v>
      </c>
      <c r="I21" s="80"/>
      <c r="J21" s="44">
        <f t="shared" si="1"/>
        <v>0</v>
      </c>
      <c r="L21" s="72"/>
    </row>
    <row r="22" spans="1:12" hidden="1">
      <c r="A22" s="72"/>
      <c r="B22" s="72"/>
      <c r="C22" s="72" t="s">
        <v>297</v>
      </c>
      <c r="L22" s="72"/>
    </row>
    <row r="23" spans="1:12" hidden="1">
      <c r="A23" s="72"/>
      <c r="B23" s="72"/>
      <c r="C23" s="72" t="s">
        <v>300</v>
      </c>
      <c r="D23" s="72"/>
      <c r="E23" s="72"/>
      <c r="F23" s="72"/>
      <c r="G23" s="72"/>
      <c r="H23" s="72"/>
      <c r="I23" s="72"/>
      <c r="J23" s="72"/>
      <c r="K23" s="72"/>
      <c r="L23" s="72" t="s">
        <v>301</v>
      </c>
    </row>
    <row r="24" spans="1:12" hidden="1"/>
    <row r="25" spans="1:12" hidden="1"/>
    <row r="26" spans="1:12" hidden="1"/>
    <row r="27" spans="1:12" hidden="1"/>
    <row r="28" spans="1:12" hidden="1">
      <c r="A28" s="72"/>
      <c r="B28" s="72"/>
      <c r="C28" s="72" t="s">
        <v>50</v>
      </c>
      <c r="D28" s="72"/>
      <c r="E28" s="72"/>
      <c r="F28" s="72"/>
      <c r="G28" s="72"/>
      <c r="H28" s="72"/>
      <c r="I28" s="72"/>
      <c r="J28" s="72"/>
      <c r="K28" s="72"/>
      <c r="L28" s="72"/>
    </row>
    <row r="29" spans="1:12" hidden="1">
      <c r="A29" s="72"/>
      <c r="B29" s="72"/>
      <c r="C29" s="72"/>
      <c r="D29" s="72"/>
      <c r="E29" s="72"/>
      <c r="F29" s="72" t="s">
        <v>614</v>
      </c>
      <c r="G29" s="72" t="s">
        <v>716</v>
      </c>
      <c r="H29" s="72" t="s">
        <v>51</v>
      </c>
      <c r="I29" s="72" t="s">
        <v>617</v>
      </c>
      <c r="J29" s="72" t="s">
        <v>52</v>
      </c>
      <c r="K29" s="72"/>
      <c r="L29" s="72"/>
    </row>
    <row r="30" spans="1:12" hidden="1">
      <c r="A30" s="72"/>
      <c r="B30" s="72"/>
      <c r="C30" s="72"/>
      <c r="D30" s="72"/>
      <c r="E30" s="72"/>
      <c r="F30" s="72"/>
      <c r="G30" s="72"/>
      <c r="H30" s="72"/>
      <c r="I30" s="72"/>
      <c r="J30" s="72"/>
      <c r="K30" s="72"/>
      <c r="L30" s="72"/>
    </row>
    <row r="31" spans="1:12" hidden="1">
      <c r="A31" s="72"/>
      <c r="B31" s="72"/>
      <c r="C31" s="72" t="s">
        <v>298</v>
      </c>
      <c r="D31" s="72" t="s">
        <v>302</v>
      </c>
      <c r="E31" s="72"/>
      <c r="F31" s="72"/>
      <c r="G31" s="72"/>
      <c r="H31" s="72"/>
      <c r="I31" s="72"/>
      <c r="J31" s="72"/>
      <c r="K31" s="72" t="s">
        <v>297</v>
      </c>
      <c r="L31" s="72" t="s">
        <v>299</v>
      </c>
    </row>
    <row r="32" spans="1:12" hidden="1">
      <c r="A32" s="72"/>
      <c r="B32" s="72"/>
      <c r="C32" s="72" t="s">
        <v>297</v>
      </c>
      <c r="L32" s="72"/>
    </row>
    <row r="33" spans="1:12">
      <c r="A33" s="72"/>
      <c r="B33" s="72" t="s">
        <v>652</v>
      </c>
      <c r="C33" s="55"/>
      <c r="D33" s="108" t="s">
        <v>494</v>
      </c>
      <c r="E33" s="109"/>
      <c r="F33" s="44">
        <f>F12+F13+F14+F15+F16+F17+F18+F19+F20+F21</f>
        <v>0</v>
      </c>
      <c r="G33" s="50"/>
      <c r="H33" s="44">
        <f>H12+H13+H14+H15+H16+H17+H18+H19+H20+H21</f>
        <v>0</v>
      </c>
      <c r="I33" s="50"/>
      <c r="J33" s="44">
        <f>J12+J13+J14+J15+J16+J17+J18+J19+J20+J21</f>
        <v>0</v>
      </c>
      <c r="L33" s="72"/>
    </row>
    <row r="34" spans="1:12" ht="30" customHeight="1">
      <c r="A34" s="72"/>
      <c r="B34" s="72"/>
      <c r="C34" s="55"/>
      <c r="D34" s="105" t="s">
        <v>49</v>
      </c>
      <c r="E34" s="106"/>
      <c r="F34" s="106"/>
      <c r="G34" s="106"/>
      <c r="H34" s="106"/>
      <c r="I34" s="106"/>
      <c r="J34" s="107"/>
      <c r="L34" s="72"/>
    </row>
    <row r="35" spans="1:12">
      <c r="A35" s="72"/>
      <c r="B35" s="72"/>
      <c r="C35" s="72" t="s">
        <v>297</v>
      </c>
      <c r="L35" s="72"/>
    </row>
    <row r="36" spans="1:12">
      <c r="A36" s="72"/>
      <c r="B36" s="72"/>
      <c r="C36" s="72" t="s">
        <v>300</v>
      </c>
      <c r="D36" s="72"/>
      <c r="E36" s="72"/>
      <c r="F36" s="72"/>
      <c r="G36" s="72"/>
      <c r="H36" s="72"/>
      <c r="I36" s="72"/>
      <c r="J36" s="72"/>
      <c r="K36" s="72"/>
      <c r="L36" s="72" t="s">
        <v>301</v>
      </c>
    </row>
  </sheetData>
  <sheetProtection password="A44A" sheet="1" objects="1" scenarios="1"/>
  <mergeCells count="6">
    <mergeCell ref="D34:J34"/>
    <mergeCell ref="D33:E33"/>
    <mergeCell ref="D1:J1"/>
    <mergeCell ref="E9:E10"/>
    <mergeCell ref="D9:D10"/>
    <mergeCell ref="F9:J9"/>
  </mergeCells>
  <phoneticPr fontId="2" type="noConversion"/>
  <dataValidations count="1">
    <dataValidation type="decimal" allowBlank="1" showInputMessage="1" showErrorMessage="1" errorTitle="Input Error" error="Please enter a numeric value between -99999999999999999 and 99999999999999999" sqref="F33:J33 F12:J21">
      <formula1>-99999999999999900</formula1>
      <formula2>99999999999999900</formula2>
    </dataValidation>
  </dataValidations>
  <hyperlinks>
    <hyperlink ref="D2" location="Navigation!A1" display="Back to Navigation"/>
  </hyperlinks>
  <pageMargins left="0.75" right="0.75" top="1" bottom="1" header="0.5" footer="0.5"/>
  <headerFooter alignWithMargins="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K69"/>
  <sheetViews>
    <sheetView showGridLines="0" topLeftCell="D1" workbookViewId="0">
      <selection activeCell="E10" sqref="E10"/>
    </sheetView>
  </sheetViews>
  <sheetFormatPr defaultRowHeight="14.5"/>
  <cols>
    <col min="1" max="1" width="12.1796875" hidden="1" customWidth="1"/>
    <col min="2" max="2" width="7.81640625" style="51" hidden="1" customWidth="1"/>
    <col min="3" max="3" width="6.81640625" hidden="1" customWidth="1"/>
    <col min="4" max="4" width="35.54296875" customWidth="1"/>
    <col min="5" max="5" width="22.81640625" customWidth="1"/>
    <col min="6" max="6" width="12.1796875" customWidth="1"/>
    <col min="7" max="7" width="21.7265625" customWidth="1"/>
    <col min="8" max="8" width="21" customWidth="1"/>
    <col min="9" max="9" width="23" customWidth="1"/>
  </cols>
  <sheetData>
    <row r="1" spans="1:11" ht="27.75" customHeight="1">
      <c r="A1" s="23" t="s">
        <v>53</v>
      </c>
      <c r="D1" s="87" t="s">
        <v>501</v>
      </c>
      <c r="E1" s="87"/>
      <c r="F1" s="87"/>
      <c r="G1" s="87"/>
      <c r="H1" s="87"/>
      <c r="I1" s="87"/>
    </row>
    <row r="2" spans="1:11" hidden="1"/>
    <row r="3" spans="1:11" hidden="1"/>
    <row r="4" spans="1:11" hidden="1"/>
    <row r="5" spans="1:11" hidden="1"/>
    <row r="6" spans="1:11" hidden="1"/>
    <row r="7" spans="1:11" hidden="1">
      <c r="A7" s="72"/>
      <c r="B7" s="72"/>
      <c r="C7" s="72" t="s">
        <v>96</v>
      </c>
      <c r="D7" s="72"/>
      <c r="E7" s="72"/>
      <c r="F7" s="72"/>
      <c r="G7" s="72"/>
      <c r="H7" s="72"/>
      <c r="I7" s="72"/>
      <c r="J7" s="72"/>
      <c r="K7" s="72"/>
    </row>
    <row r="8" spans="1:11" hidden="1">
      <c r="A8" s="72"/>
      <c r="B8" s="72"/>
      <c r="C8" s="72"/>
      <c r="D8" s="72"/>
      <c r="E8" s="72" t="s">
        <v>670</v>
      </c>
      <c r="F8" s="72" t="s">
        <v>716</v>
      </c>
      <c r="G8" s="72" t="s">
        <v>51</v>
      </c>
      <c r="H8" s="72" t="s">
        <v>617</v>
      </c>
      <c r="I8" s="72" t="s">
        <v>52</v>
      </c>
      <c r="J8" s="72"/>
      <c r="K8" s="72"/>
    </row>
    <row r="9" spans="1:11">
      <c r="A9" s="72"/>
      <c r="B9" s="72"/>
      <c r="C9" s="72"/>
      <c r="D9" s="72"/>
      <c r="E9" s="72"/>
      <c r="F9" s="72"/>
      <c r="G9" s="72"/>
      <c r="H9" s="72"/>
      <c r="I9" s="72"/>
      <c r="J9" s="72"/>
      <c r="K9" s="72"/>
    </row>
    <row r="10" spans="1:11">
      <c r="A10" s="72"/>
      <c r="B10" s="72"/>
      <c r="C10" s="72" t="s">
        <v>298</v>
      </c>
      <c r="D10" s="72" t="s">
        <v>302</v>
      </c>
      <c r="E10" s="72"/>
      <c r="F10" s="72"/>
      <c r="G10" s="72"/>
      <c r="H10" s="72"/>
      <c r="I10" s="72"/>
      <c r="J10" s="72" t="s">
        <v>297</v>
      </c>
      <c r="K10" s="72" t="s">
        <v>299</v>
      </c>
    </row>
    <row r="11" spans="1:11">
      <c r="A11" s="72"/>
      <c r="B11" s="72"/>
      <c r="C11" s="72" t="s">
        <v>302</v>
      </c>
      <c r="D11" s="98" t="s">
        <v>97</v>
      </c>
      <c r="E11" s="100" t="s">
        <v>10</v>
      </c>
      <c r="F11" s="101"/>
      <c r="G11" s="101"/>
      <c r="H11" s="101"/>
      <c r="I11" s="102"/>
      <c r="J11" s="40"/>
      <c r="K11" s="72"/>
    </row>
    <row r="12" spans="1:11" ht="26">
      <c r="A12" s="72"/>
      <c r="B12" s="72"/>
      <c r="C12" s="55" t="s">
        <v>302</v>
      </c>
      <c r="D12" s="99"/>
      <c r="E12" s="37" t="s">
        <v>99</v>
      </c>
      <c r="F12" s="37" t="s">
        <v>709</v>
      </c>
      <c r="G12" s="37" t="s">
        <v>44</v>
      </c>
      <c r="H12" s="37" t="s">
        <v>100</v>
      </c>
      <c r="I12" s="37" t="s">
        <v>98</v>
      </c>
      <c r="K12" s="72"/>
    </row>
    <row r="13" spans="1:11" hidden="1">
      <c r="A13" s="72"/>
      <c r="B13" s="72"/>
      <c r="C13" s="72" t="s">
        <v>297</v>
      </c>
      <c r="K13" s="72"/>
    </row>
    <row r="14" spans="1:11">
      <c r="A14" s="72"/>
      <c r="B14" s="72" t="s">
        <v>653</v>
      </c>
      <c r="C14" s="72"/>
      <c r="D14" s="24" t="s">
        <v>663</v>
      </c>
      <c r="E14" s="44">
        <f t="array" ref="E14">SUM(E26:E28)</f>
        <v>0</v>
      </c>
      <c r="F14" s="75"/>
      <c r="G14" s="44">
        <f t="array" ref="G14">SUM(G26:G28)</f>
        <v>0</v>
      </c>
      <c r="H14" s="49"/>
      <c r="I14" s="44">
        <f t="array" ref="I14">SUM(I26:I28)</f>
        <v>0</v>
      </c>
      <c r="K14" s="72"/>
    </row>
    <row r="15" spans="1:11" ht="14.25" customHeight="1">
      <c r="A15" s="72"/>
      <c r="B15" s="72"/>
      <c r="C15" s="72"/>
      <c r="D15" s="24" t="s">
        <v>664</v>
      </c>
      <c r="E15" s="49"/>
      <c r="F15" s="76"/>
      <c r="G15" s="38"/>
      <c r="H15" s="38"/>
      <c r="I15" s="38"/>
      <c r="K15" s="72"/>
    </row>
    <row r="16" spans="1:11" hidden="1">
      <c r="A16" s="72"/>
      <c r="B16" s="72"/>
      <c r="C16" s="72" t="s">
        <v>297</v>
      </c>
      <c r="F16" s="77"/>
      <c r="K16" s="72"/>
    </row>
    <row r="17" spans="1:11" hidden="1">
      <c r="A17" s="72"/>
      <c r="B17" s="72"/>
      <c r="C17" s="72" t="s">
        <v>300</v>
      </c>
      <c r="D17" s="72"/>
      <c r="E17" s="72"/>
      <c r="F17" s="78"/>
      <c r="G17" s="72"/>
      <c r="H17" s="72"/>
      <c r="I17" s="72"/>
      <c r="J17" s="72"/>
      <c r="K17" s="72" t="s">
        <v>301</v>
      </c>
    </row>
    <row r="18" spans="1:11" hidden="1">
      <c r="F18" s="77"/>
    </row>
    <row r="19" spans="1:11" hidden="1">
      <c r="F19" s="77"/>
    </row>
    <row r="20" spans="1:11" hidden="1">
      <c r="F20" s="77"/>
    </row>
    <row r="21" spans="1:11" hidden="1">
      <c r="A21" s="72"/>
      <c r="B21" s="72"/>
      <c r="C21" s="72" t="s">
        <v>665</v>
      </c>
      <c r="D21" s="72"/>
      <c r="E21" s="72"/>
      <c r="F21" s="78"/>
      <c r="G21" s="72"/>
      <c r="H21" s="72"/>
      <c r="I21" s="72"/>
      <c r="J21" s="72"/>
      <c r="K21" s="72"/>
    </row>
    <row r="22" spans="1:11" hidden="1">
      <c r="A22" s="72"/>
      <c r="B22" s="72"/>
      <c r="C22" s="72"/>
      <c r="D22" s="72"/>
      <c r="E22" s="72" t="s">
        <v>670</v>
      </c>
      <c r="F22" s="78" t="s">
        <v>716</v>
      </c>
      <c r="G22" s="72" t="s">
        <v>51</v>
      </c>
      <c r="H22" s="72" t="s">
        <v>617</v>
      </c>
      <c r="I22" s="72" t="s">
        <v>52</v>
      </c>
      <c r="J22" s="72"/>
      <c r="K22" s="72"/>
    </row>
    <row r="23" spans="1:11" hidden="1">
      <c r="A23" s="72"/>
      <c r="B23" s="72"/>
      <c r="C23" s="72"/>
      <c r="D23" s="72" t="s">
        <v>666</v>
      </c>
      <c r="E23" s="72"/>
      <c r="F23" s="78"/>
      <c r="G23" s="72"/>
      <c r="H23" s="72"/>
      <c r="I23" s="72"/>
      <c r="J23" s="72"/>
      <c r="K23" s="72"/>
    </row>
    <row r="24" spans="1:11" ht="15.75" hidden="1" customHeight="1">
      <c r="A24" s="72"/>
      <c r="B24" s="72"/>
      <c r="C24" s="72" t="s">
        <v>298</v>
      </c>
      <c r="D24" s="84" t="s">
        <v>41</v>
      </c>
      <c r="E24" s="72"/>
      <c r="F24" s="78"/>
      <c r="G24" s="72"/>
      <c r="H24" s="72"/>
      <c r="I24" s="72"/>
      <c r="J24" s="72" t="s">
        <v>297</v>
      </c>
      <c r="K24" s="72" t="s">
        <v>299</v>
      </c>
    </row>
    <row r="25" spans="1:11" ht="0.75" hidden="1" customHeight="1">
      <c r="A25" s="72"/>
      <c r="B25" s="72"/>
      <c r="C25" s="72" t="s">
        <v>297</v>
      </c>
      <c r="F25" s="77"/>
      <c r="K25" s="72"/>
    </row>
    <row r="26" spans="1:11">
      <c r="A26" s="72"/>
      <c r="B26" s="72" t="s">
        <v>653</v>
      </c>
      <c r="C26" s="72"/>
      <c r="D26" s="24" t="s">
        <v>59</v>
      </c>
      <c r="E26" s="43"/>
      <c r="F26" s="79">
        <v>0.02</v>
      </c>
      <c r="G26" s="44">
        <f>ROUND(E26*F26,2)</f>
        <v>0</v>
      </c>
      <c r="H26" s="81"/>
      <c r="I26" s="44">
        <f>ROUND(G26*H26,2)</f>
        <v>0</v>
      </c>
      <c r="K26" s="72"/>
    </row>
    <row r="27" spans="1:11">
      <c r="A27" s="72"/>
      <c r="B27" s="72" t="s">
        <v>653</v>
      </c>
      <c r="C27" s="72"/>
      <c r="D27" s="24" t="s">
        <v>60</v>
      </c>
      <c r="E27" s="46"/>
      <c r="F27" s="79">
        <v>0.05</v>
      </c>
      <c r="G27" s="44">
        <f>ROUND(E27*F27,2)</f>
        <v>0</v>
      </c>
      <c r="H27" s="81"/>
      <c r="I27" s="44">
        <f>ROUND(G27*H27,2)</f>
        <v>0</v>
      </c>
      <c r="K27" s="72"/>
    </row>
    <row r="28" spans="1:11" hidden="1">
      <c r="A28" s="72"/>
      <c r="B28" s="72"/>
      <c r="C28" s="72" t="s">
        <v>297</v>
      </c>
      <c r="F28" s="77"/>
      <c r="K28" s="72"/>
    </row>
    <row r="29" spans="1:11" hidden="1">
      <c r="A29" s="72"/>
      <c r="B29" s="72"/>
      <c r="C29" s="72" t="s">
        <v>300</v>
      </c>
      <c r="D29" s="72"/>
      <c r="E29" s="72"/>
      <c r="F29" s="78"/>
      <c r="G29" s="72"/>
      <c r="H29" s="72"/>
      <c r="I29" s="72"/>
      <c r="J29" s="72"/>
      <c r="K29" s="72" t="s">
        <v>301</v>
      </c>
    </row>
    <row r="30" spans="1:11" hidden="1">
      <c r="F30" s="77"/>
    </row>
    <row r="31" spans="1:11" hidden="1">
      <c r="F31" s="77"/>
    </row>
    <row r="32" spans="1:11" hidden="1">
      <c r="F32" s="77"/>
    </row>
    <row r="33" spans="1:11" hidden="1">
      <c r="F33" s="77"/>
    </row>
    <row r="34" spans="1:11" hidden="1">
      <c r="F34" s="77"/>
    </row>
    <row r="35" spans="1:11" hidden="1">
      <c r="A35" s="72"/>
      <c r="B35" s="72"/>
      <c r="C35" s="72" t="s">
        <v>667</v>
      </c>
      <c r="D35" s="72"/>
      <c r="E35" s="72"/>
      <c r="F35" s="78"/>
      <c r="G35" s="72"/>
      <c r="H35" s="72"/>
      <c r="I35" s="72"/>
      <c r="J35" s="72"/>
      <c r="K35" s="72"/>
    </row>
    <row r="36" spans="1:11" hidden="1">
      <c r="A36" s="72"/>
      <c r="B36" s="72"/>
      <c r="C36" s="72"/>
      <c r="D36" s="72"/>
      <c r="E36" s="72" t="s">
        <v>670</v>
      </c>
      <c r="F36" s="78" t="s">
        <v>716</v>
      </c>
      <c r="G36" s="72" t="s">
        <v>51</v>
      </c>
      <c r="H36" s="72" t="s">
        <v>617</v>
      </c>
      <c r="I36" s="72" t="s">
        <v>52</v>
      </c>
      <c r="J36" s="72"/>
      <c r="K36" s="72"/>
    </row>
    <row r="37" spans="1:11" hidden="1">
      <c r="A37" s="72"/>
      <c r="B37" s="72"/>
      <c r="C37" s="72"/>
      <c r="D37" s="72"/>
      <c r="E37" s="72"/>
      <c r="F37" s="78"/>
      <c r="G37" s="72"/>
      <c r="H37" s="72"/>
      <c r="I37" s="72"/>
      <c r="J37" s="72"/>
      <c r="K37" s="72"/>
    </row>
    <row r="38" spans="1:11" hidden="1">
      <c r="A38" s="72"/>
      <c r="B38" s="72"/>
      <c r="C38" s="72" t="s">
        <v>298</v>
      </c>
      <c r="D38" s="72" t="s">
        <v>302</v>
      </c>
      <c r="E38" s="72"/>
      <c r="F38" s="78"/>
      <c r="G38" s="72"/>
      <c r="H38" s="72"/>
      <c r="I38" s="72"/>
      <c r="J38" s="72" t="s">
        <v>297</v>
      </c>
      <c r="K38" s="72" t="s">
        <v>299</v>
      </c>
    </row>
    <row r="39" spans="1:11" hidden="1">
      <c r="A39" s="72"/>
      <c r="B39" s="72"/>
      <c r="C39" s="72" t="s">
        <v>297</v>
      </c>
      <c r="F39" s="77"/>
      <c r="K39" s="72"/>
    </row>
    <row r="40" spans="1:11">
      <c r="A40" s="72"/>
      <c r="B40" s="72" t="s">
        <v>654</v>
      </c>
      <c r="C40" s="72"/>
      <c r="D40" s="24" t="s">
        <v>668</v>
      </c>
      <c r="E40" s="44">
        <f t="array" ref="E40">SUM(E54:E56)</f>
        <v>0</v>
      </c>
      <c r="F40" s="75"/>
      <c r="G40" s="44">
        <f t="array" ref="G40">SUM(G54:G56)</f>
        <v>0</v>
      </c>
      <c r="H40" s="50"/>
      <c r="I40" s="44">
        <f t="array" ref="I40">SUM(I54:I56)</f>
        <v>0</v>
      </c>
      <c r="K40" s="72"/>
    </row>
    <row r="41" spans="1:11" ht="15" customHeight="1">
      <c r="A41" s="72"/>
      <c r="B41" s="72"/>
      <c r="C41" s="72"/>
      <c r="D41" s="24" t="s">
        <v>664</v>
      </c>
      <c r="E41" s="49"/>
      <c r="F41" s="76"/>
      <c r="G41" s="38"/>
      <c r="H41" s="38"/>
      <c r="I41" s="38"/>
      <c r="K41" s="72"/>
    </row>
    <row r="42" spans="1:11" ht="0.75" hidden="1" customHeight="1">
      <c r="A42" s="72"/>
      <c r="B42" s="72"/>
      <c r="C42" s="72" t="s">
        <v>297</v>
      </c>
      <c r="F42" s="77"/>
      <c r="K42" s="72"/>
    </row>
    <row r="43" spans="1:11" hidden="1">
      <c r="A43" s="72"/>
      <c r="B43" s="72"/>
      <c r="C43" s="72" t="s">
        <v>300</v>
      </c>
      <c r="D43" s="72"/>
      <c r="E43" s="72"/>
      <c r="F43" s="78"/>
      <c r="G43" s="72"/>
      <c r="H43" s="72"/>
      <c r="I43" s="72"/>
      <c r="J43" s="72"/>
      <c r="K43" s="72" t="s">
        <v>301</v>
      </c>
    </row>
    <row r="44" spans="1:11" hidden="1">
      <c r="F44" s="77"/>
    </row>
    <row r="45" spans="1:11" hidden="1">
      <c r="F45" s="77"/>
    </row>
    <row r="46" spans="1:11" hidden="1">
      <c r="F46" s="77"/>
    </row>
    <row r="47" spans="1:11" hidden="1">
      <c r="F47" s="77"/>
    </row>
    <row r="48" spans="1:11" hidden="1">
      <c r="F48" s="77"/>
    </row>
    <row r="49" spans="1:11" hidden="1">
      <c r="A49" s="72"/>
      <c r="B49" s="72"/>
      <c r="C49" s="72" t="s">
        <v>669</v>
      </c>
      <c r="D49" s="72"/>
      <c r="E49" s="72"/>
      <c r="F49" s="78"/>
      <c r="G49" s="72"/>
      <c r="H49" s="72"/>
      <c r="I49" s="72"/>
      <c r="J49" s="72"/>
      <c r="K49" s="72"/>
    </row>
    <row r="50" spans="1:11" hidden="1">
      <c r="A50" s="72"/>
      <c r="B50" s="72"/>
      <c r="C50" s="72"/>
      <c r="D50" s="72"/>
      <c r="E50" s="72" t="s">
        <v>670</v>
      </c>
      <c r="F50" s="78" t="s">
        <v>716</v>
      </c>
      <c r="G50" s="72" t="s">
        <v>51</v>
      </c>
      <c r="H50" s="72" t="s">
        <v>617</v>
      </c>
      <c r="I50" s="72" t="s">
        <v>52</v>
      </c>
      <c r="J50" s="72"/>
      <c r="K50" s="72"/>
    </row>
    <row r="51" spans="1:11" ht="19.5" hidden="1" customHeight="1">
      <c r="A51" s="72"/>
      <c r="B51" s="72"/>
      <c r="C51" s="72"/>
      <c r="D51" s="72" t="s">
        <v>666</v>
      </c>
      <c r="E51" s="72"/>
      <c r="F51" s="78"/>
      <c r="G51" s="72"/>
      <c r="H51" s="72"/>
      <c r="I51" s="72"/>
      <c r="J51" s="72"/>
      <c r="K51" s="72"/>
    </row>
    <row r="52" spans="1:11" ht="15" hidden="1" customHeight="1">
      <c r="A52" s="72"/>
      <c r="B52" s="72"/>
      <c r="C52" s="72" t="s">
        <v>298</v>
      </c>
      <c r="D52" s="85" t="s">
        <v>41</v>
      </c>
      <c r="E52" s="72"/>
      <c r="F52" s="78"/>
      <c r="G52" s="72"/>
      <c r="H52" s="72"/>
      <c r="I52" s="72"/>
      <c r="J52" s="72" t="s">
        <v>297</v>
      </c>
      <c r="K52" s="72" t="s">
        <v>299</v>
      </c>
    </row>
    <row r="53" spans="1:11" ht="13.5" hidden="1" customHeight="1">
      <c r="A53" s="72"/>
      <c r="B53" s="72"/>
      <c r="C53" s="72" t="s">
        <v>297</v>
      </c>
      <c r="F53" s="77"/>
      <c r="K53" s="72"/>
    </row>
    <row r="54" spans="1:11">
      <c r="A54" s="72"/>
      <c r="B54" s="72" t="s">
        <v>654</v>
      </c>
      <c r="C54" s="72"/>
      <c r="D54" s="24" t="s">
        <v>59</v>
      </c>
      <c r="E54" s="43"/>
      <c r="F54" s="79">
        <v>5.0000000000000001E-3</v>
      </c>
      <c r="G54" s="44">
        <f>ROUND(E54*F54,2)</f>
        <v>0</v>
      </c>
      <c r="H54" s="81"/>
      <c r="I54" s="44">
        <f>ROUND(G54*H54,2)</f>
        <v>0</v>
      </c>
      <c r="K54" s="72"/>
    </row>
    <row r="55" spans="1:11" ht="13.5" customHeight="1">
      <c r="A55" s="72"/>
      <c r="B55" s="72" t="s">
        <v>654</v>
      </c>
      <c r="C55" s="72"/>
      <c r="D55" s="24" t="s">
        <v>60</v>
      </c>
      <c r="E55" s="46"/>
      <c r="F55" s="79">
        <v>0.01</v>
      </c>
      <c r="G55" s="44">
        <f>ROUND(E55*F55,2)</f>
        <v>0</v>
      </c>
      <c r="H55" s="81"/>
      <c r="I55" s="44">
        <f>ROUND(G55*H55,2)</f>
        <v>0</v>
      </c>
      <c r="K55" s="72"/>
    </row>
    <row r="56" spans="1:11" hidden="1">
      <c r="A56" s="72"/>
      <c r="B56" s="72"/>
      <c r="C56" s="72" t="s">
        <v>297</v>
      </c>
      <c r="K56" s="72"/>
    </row>
    <row r="57" spans="1:11" hidden="1">
      <c r="A57" s="72"/>
      <c r="B57" s="72"/>
      <c r="C57" s="72" t="s">
        <v>300</v>
      </c>
      <c r="D57" s="72"/>
      <c r="E57" s="72"/>
      <c r="F57" s="72"/>
      <c r="G57" s="72"/>
      <c r="H57" s="72"/>
      <c r="I57" s="72"/>
      <c r="J57" s="72"/>
      <c r="K57" s="72" t="s">
        <v>301</v>
      </c>
    </row>
    <row r="58" spans="1:11" hidden="1"/>
    <row r="59" spans="1:11" ht="15" customHeight="1"/>
    <row r="60" spans="1:11" ht="18" hidden="1" customHeight="1"/>
    <row r="61" spans="1:11" ht="24" hidden="1" customHeight="1">
      <c r="A61" s="72"/>
      <c r="B61" s="72"/>
      <c r="C61" s="72" t="s">
        <v>671</v>
      </c>
      <c r="D61" s="72"/>
      <c r="E61" s="72"/>
      <c r="F61" s="72"/>
      <c r="G61" s="72"/>
      <c r="H61" s="72"/>
      <c r="I61" s="72"/>
      <c r="J61" s="72"/>
      <c r="K61" s="72"/>
    </row>
    <row r="62" spans="1:11" ht="25.5" hidden="1" customHeight="1">
      <c r="A62" s="72"/>
      <c r="B62" s="72"/>
      <c r="C62" s="72"/>
      <c r="D62" s="72"/>
      <c r="E62" s="72" t="s">
        <v>670</v>
      </c>
      <c r="F62" s="72" t="s">
        <v>716</v>
      </c>
      <c r="G62" s="72" t="s">
        <v>51</v>
      </c>
      <c r="H62" s="72" t="s">
        <v>617</v>
      </c>
      <c r="I62" s="72" t="s">
        <v>52</v>
      </c>
      <c r="J62" s="72"/>
      <c r="K62" s="72"/>
    </row>
    <row r="63" spans="1:11" ht="15" hidden="1" customHeight="1">
      <c r="A63" s="72"/>
      <c r="B63" s="72"/>
      <c r="C63" s="72"/>
      <c r="D63" s="72"/>
      <c r="E63" s="72"/>
      <c r="F63" s="72"/>
      <c r="G63" s="72"/>
      <c r="H63" s="72"/>
      <c r="I63" s="72"/>
      <c r="J63" s="72"/>
      <c r="K63" s="72"/>
    </row>
    <row r="64" spans="1:11" ht="14.25" hidden="1" customHeight="1">
      <c r="A64" s="72"/>
      <c r="B64" s="72"/>
      <c r="C64" s="72" t="s">
        <v>298</v>
      </c>
      <c r="D64" s="72" t="s">
        <v>302</v>
      </c>
      <c r="E64" s="72"/>
      <c r="F64" s="72"/>
      <c r="G64" s="72"/>
      <c r="H64" s="72"/>
      <c r="I64" s="72"/>
      <c r="J64" s="72" t="s">
        <v>297</v>
      </c>
      <c r="K64" s="72" t="s">
        <v>299</v>
      </c>
    </row>
    <row r="65" spans="1:11" ht="15" hidden="1" customHeight="1">
      <c r="A65" s="72"/>
      <c r="B65" s="72"/>
      <c r="C65" s="72" t="s">
        <v>297</v>
      </c>
      <c r="K65" s="72"/>
    </row>
    <row r="66" spans="1:11">
      <c r="A66" s="72"/>
      <c r="B66" s="72" t="s">
        <v>655</v>
      </c>
      <c r="C66" s="72"/>
      <c r="D66" s="24" t="s">
        <v>150</v>
      </c>
      <c r="E66" s="43"/>
      <c r="F66" s="80"/>
      <c r="G66" s="44">
        <f>ROUND(E66*F66,2)</f>
        <v>0</v>
      </c>
      <c r="H66" s="80"/>
      <c r="I66" s="44">
        <f>ROUND(G66*H66,2)</f>
        <v>0</v>
      </c>
      <c r="K66" s="72"/>
    </row>
    <row r="67" spans="1:11">
      <c r="A67" s="72"/>
      <c r="B67" s="72" t="s">
        <v>656</v>
      </c>
      <c r="C67" s="72"/>
      <c r="D67" s="24" t="s">
        <v>151</v>
      </c>
      <c r="E67" s="44">
        <f>E14+E40+E66</f>
        <v>0</v>
      </c>
      <c r="F67" s="50"/>
      <c r="G67" s="44">
        <f>G14+G40+G66</f>
        <v>0</v>
      </c>
      <c r="H67" s="50"/>
      <c r="I67" s="44">
        <f>I14+I40+I66</f>
        <v>0</v>
      </c>
      <c r="K67" s="72"/>
    </row>
    <row r="68" spans="1:11">
      <c r="A68" s="72"/>
      <c r="B68" s="72"/>
      <c r="C68" s="72" t="s">
        <v>297</v>
      </c>
      <c r="D68" s="72"/>
      <c r="E68" s="72"/>
      <c r="F68" s="72"/>
      <c r="G68" s="72"/>
      <c r="H68" s="72"/>
      <c r="I68" s="72"/>
      <c r="K68" s="72"/>
    </row>
    <row r="69" spans="1:11">
      <c r="A69" s="72"/>
      <c r="B69" s="72"/>
      <c r="C69" s="72" t="s">
        <v>300</v>
      </c>
      <c r="D69" s="72"/>
      <c r="E69" s="72"/>
      <c r="F69" s="72"/>
      <c r="G69" s="72"/>
      <c r="H69" s="72"/>
      <c r="I69" s="72"/>
      <c r="J69" s="72"/>
      <c r="K69" s="72" t="s">
        <v>301</v>
      </c>
    </row>
  </sheetData>
  <mergeCells count="3">
    <mergeCell ref="D1:I1"/>
    <mergeCell ref="D11:D12"/>
    <mergeCell ref="E11:I11"/>
  </mergeCells>
  <phoneticPr fontId="2" type="noConversion"/>
  <dataValidations count="1">
    <dataValidation type="decimal" allowBlank="1" showInputMessage="1" showErrorMessage="1" errorTitle="Input Error" error="Please enter a numeric value between -99999999999999999 and 99999999999999999" sqref="E26:I27 E66:I67 E41 E40:I40 E54:I55 E15 E14:I14">
      <formula1>-99999999999999900</formula1>
      <formula2>99999999999999900</formula2>
    </dataValidation>
  </dataValidations>
  <hyperlinks>
    <hyperlink ref="C4" location="Navigation!A1" display="Back to Navigation"/>
    <hyperlink ref="D16" location="Navigation!A1" display="Back to Navigation"/>
    <hyperlink ref="D38" location="Navigation!A1" display="Back to Navigation"/>
  </hyperlinks>
  <pageMargins left="0.75" right="0.75" top="1" bottom="1" header="0.5" footer="0.5"/>
  <pageSetup orientation="portrait" horizontalDpi="200" verticalDpi="2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G28"/>
  <sheetViews>
    <sheetView showGridLines="0" topLeftCell="D1" workbookViewId="0">
      <selection activeCell="J29" sqref="J29"/>
    </sheetView>
  </sheetViews>
  <sheetFormatPr defaultRowHeight="14.5"/>
  <cols>
    <col min="1" max="1" width="8" hidden="1" customWidth="1"/>
    <col min="2" max="2" width="3.81640625" hidden="1" customWidth="1"/>
    <col min="3" max="3" width="4.453125" hidden="1" customWidth="1"/>
    <col min="4" max="4" width="54.81640625" customWidth="1"/>
    <col min="5" max="5" width="26.54296875" customWidth="1"/>
  </cols>
  <sheetData>
    <row r="1" spans="1:7" ht="27.75" customHeight="1">
      <c r="A1" s="23" t="s">
        <v>580</v>
      </c>
      <c r="D1" s="87" t="s">
        <v>502</v>
      </c>
      <c r="E1" s="87"/>
    </row>
    <row r="2" spans="1:7" hidden="1"/>
    <row r="3" spans="1:7" hidden="1"/>
    <row r="4" spans="1:7" hidden="1"/>
    <row r="5" spans="1:7" hidden="1"/>
    <row r="6" spans="1:7" hidden="1">
      <c r="A6" s="72"/>
      <c r="B6" s="72"/>
      <c r="C6" s="72" t="s">
        <v>581</v>
      </c>
      <c r="D6" s="72"/>
      <c r="E6" s="72"/>
      <c r="F6" s="72"/>
      <c r="G6" s="72"/>
    </row>
    <row r="7" spans="1:7" hidden="1">
      <c r="A7" s="72"/>
      <c r="B7" s="72"/>
      <c r="C7" s="72"/>
      <c r="D7" s="72"/>
      <c r="E7" s="72"/>
      <c r="F7" s="72"/>
      <c r="G7" s="72"/>
    </row>
    <row r="8" spans="1:7" hidden="1">
      <c r="A8" s="72"/>
      <c r="B8" s="72"/>
      <c r="C8" s="72"/>
      <c r="D8" s="72"/>
      <c r="E8" s="72"/>
      <c r="F8" s="72"/>
      <c r="G8" s="72"/>
    </row>
    <row r="9" spans="1:7">
      <c r="A9" s="72"/>
      <c r="B9" s="72"/>
      <c r="C9" s="72" t="s">
        <v>298</v>
      </c>
      <c r="D9" s="72" t="s">
        <v>302</v>
      </c>
      <c r="E9" s="72"/>
      <c r="F9" s="72" t="s">
        <v>297</v>
      </c>
      <c r="G9" s="72" t="s">
        <v>299</v>
      </c>
    </row>
    <row r="10" spans="1:7">
      <c r="A10" s="72"/>
      <c r="B10" s="72"/>
      <c r="C10" s="72" t="s">
        <v>297</v>
      </c>
      <c r="G10" s="72"/>
    </row>
    <row r="11" spans="1:7">
      <c r="A11" s="72" t="s">
        <v>598</v>
      </c>
      <c r="B11" s="72"/>
      <c r="C11" s="72"/>
      <c r="D11" s="39" t="s">
        <v>582</v>
      </c>
      <c r="E11" s="41"/>
      <c r="G11" s="72"/>
    </row>
    <row r="12" spans="1:7">
      <c r="A12" s="72" t="s">
        <v>401</v>
      </c>
      <c r="B12" s="72"/>
      <c r="C12" s="72"/>
      <c r="D12" s="39" t="s">
        <v>584</v>
      </c>
      <c r="E12" s="41"/>
      <c r="G12" s="72"/>
    </row>
    <row r="13" spans="1:7">
      <c r="A13" s="72" t="s">
        <v>599</v>
      </c>
      <c r="B13" s="72"/>
      <c r="C13" s="72"/>
      <c r="D13" s="39" t="s">
        <v>583</v>
      </c>
      <c r="E13" s="41"/>
      <c r="G13" s="72"/>
    </row>
    <row r="14" spans="1:7">
      <c r="A14" s="72" t="s">
        <v>600</v>
      </c>
      <c r="B14" s="72"/>
      <c r="C14" s="72"/>
      <c r="D14" s="39" t="s">
        <v>585</v>
      </c>
      <c r="E14" s="41"/>
      <c r="G14" s="72"/>
    </row>
    <row r="15" spans="1:7">
      <c r="A15" s="72" t="s">
        <v>601</v>
      </c>
      <c r="B15" s="72"/>
      <c r="C15" s="72"/>
      <c r="D15" s="39" t="s">
        <v>586</v>
      </c>
      <c r="E15" s="54"/>
      <c r="G15" s="72"/>
    </row>
    <row r="16" spans="1:7">
      <c r="A16" s="72" t="s">
        <v>602</v>
      </c>
      <c r="B16" s="72"/>
      <c r="C16" s="72"/>
      <c r="D16" s="39" t="s">
        <v>587</v>
      </c>
      <c r="E16" s="54"/>
      <c r="G16" s="72"/>
    </row>
    <row r="17" spans="1:7">
      <c r="A17" s="72" t="s">
        <v>603</v>
      </c>
      <c r="B17" s="72"/>
      <c r="C17" s="72"/>
      <c r="D17" s="39" t="s">
        <v>588</v>
      </c>
      <c r="E17" s="41"/>
      <c r="G17" s="72"/>
    </row>
    <row r="18" spans="1:7">
      <c r="A18" s="72" t="s">
        <v>604</v>
      </c>
      <c r="B18" s="72"/>
      <c r="C18" s="72"/>
      <c r="D18" s="39" t="s">
        <v>589</v>
      </c>
      <c r="E18" s="42"/>
      <c r="G18" s="72"/>
    </row>
    <row r="19" spans="1:7">
      <c r="A19" s="72" t="s">
        <v>605</v>
      </c>
      <c r="B19" s="72"/>
      <c r="C19" s="72"/>
      <c r="D19" s="39" t="s">
        <v>590</v>
      </c>
      <c r="E19" s="41"/>
      <c r="G19" s="72"/>
    </row>
    <row r="20" spans="1:7">
      <c r="A20" s="72" t="s">
        <v>606</v>
      </c>
      <c r="B20" s="72"/>
      <c r="C20" s="72"/>
      <c r="D20" s="39" t="s">
        <v>591</v>
      </c>
      <c r="E20" s="41"/>
      <c r="G20" s="72"/>
    </row>
    <row r="21" spans="1:7">
      <c r="A21" s="72" t="s">
        <v>607</v>
      </c>
      <c r="B21" s="72"/>
      <c r="C21" s="72"/>
      <c r="D21" s="39" t="s">
        <v>592</v>
      </c>
      <c r="E21" s="41"/>
      <c r="G21" s="72"/>
    </row>
    <row r="22" spans="1:7">
      <c r="A22" s="72" t="s">
        <v>608</v>
      </c>
      <c r="B22" s="72"/>
      <c r="C22" s="72"/>
      <c r="D22" s="39" t="s">
        <v>593</v>
      </c>
      <c r="E22" s="41"/>
      <c r="G22" s="72"/>
    </row>
    <row r="23" spans="1:7">
      <c r="A23" s="72" t="s">
        <v>609</v>
      </c>
      <c r="B23" s="72"/>
      <c r="C23" s="72"/>
      <c r="D23" s="39" t="s">
        <v>594</v>
      </c>
      <c r="E23" s="54"/>
      <c r="G23" s="72"/>
    </row>
    <row r="24" spans="1:7">
      <c r="A24" s="72" t="s">
        <v>610</v>
      </c>
      <c r="B24" s="72"/>
      <c r="C24" s="72"/>
      <c r="D24" s="39" t="s">
        <v>595</v>
      </c>
      <c r="E24" s="54"/>
      <c r="G24" s="72"/>
    </row>
    <row r="25" spans="1:7">
      <c r="A25" s="72" t="s">
        <v>611</v>
      </c>
      <c r="B25" s="72"/>
      <c r="C25" s="72"/>
      <c r="D25" s="39" t="s">
        <v>596</v>
      </c>
      <c r="E25" s="41"/>
      <c r="G25" s="72"/>
    </row>
    <row r="26" spans="1:7">
      <c r="A26" s="72" t="s">
        <v>612</v>
      </c>
      <c r="B26" s="72"/>
      <c r="C26" s="72"/>
      <c r="D26" s="39" t="s">
        <v>597</v>
      </c>
      <c r="E26" s="42"/>
      <c r="G26" s="72"/>
    </row>
    <row r="27" spans="1:7">
      <c r="A27" s="72"/>
      <c r="B27" s="72"/>
      <c r="C27" s="72" t="s">
        <v>297</v>
      </c>
      <c r="G27" s="72"/>
    </row>
    <row r="28" spans="1:7">
      <c r="A28" s="72"/>
      <c r="B28" s="72"/>
      <c r="C28" s="72" t="s">
        <v>300</v>
      </c>
      <c r="D28" s="72"/>
      <c r="E28" s="72"/>
      <c r="F28" s="72"/>
      <c r="G28" s="72" t="s">
        <v>301</v>
      </c>
    </row>
  </sheetData>
  <sheetProtection password="A44A" sheet="1" objects="1" scenarios="1"/>
  <mergeCells count="1">
    <mergeCell ref="D1:E1"/>
  </mergeCells>
  <phoneticPr fontId="2" type="noConversion"/>
  <dataValidations count="1">
    <dataValidation type="whole" allowBlank="1" showInputMessage="1" showErrorMessage="1" errorTitle="Input Error" error="Please enter a numeric value between 1000000000 and 9999999999" sqref="E23:E24 E15:E16">
      <formula1>1000000000</formula1>
      <formula2>9999999999</formula2>
    </dataValidation>
  </dataValidations>
  <pageMargins left="0.75" right="0.75" top="1" bottom="1" header="0.5" footer="0.5"/>
  <pageSetup orientation="portrait" horizontalDpi="200" verticalDpi="200"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
  <sheetViews>
    <sheetView workbookViewId="0">
      <selection activeCell="P5" sqref="P5"/>
    </sheetView>
  </sheetViews>
  <sheetFormatPr defaultRowHeight="14.5"/>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M171"/>
  <sheetViews>
    <sheetView workbookViewId="0">
      <selection activeCell="D16" sqref="D16"/>
    </sheetView>
  </sheetViews>
  <sheetFormatPr defaultColWidth="9.1796875" defaultRowHeight="14.5"/>
  <cols>
    <col min="1" max="1" width="9.1796875" style="1"/>
    <col min="2" max="2" width="25.81640625" style="1" bestFit="1" customWidth="1"/>
    <col min="3" max="3" width="22.453125" style="1" customWidth="1"/>
    <col min="4" max="4" width="17.1796875" style="1" customWidth="1"/>
    <col min="5" max="9" width="9.1796875" style="1"/>
    <col min="10" max="10" width="9.1796875" style="1" hidden="1" customWidth="1"/>
    <col min="11" max="11" width="53.26953125" style="1" hidden="1" customWidth="1"/>
    <col min="12" max="12" width="10.453125" style="1" hidden="1" customWidth="1"/>
    <col min="13" max="13" width="11" style="1" hidden="1" customWidth="1"/>
    <col min="14" max="15" width="9.1796875" style="1"/>
    <col min="16" max="16" width="24.54296875" style="1" customWidth="1"/>
    <col min="17" max="17" width="11" style="1" bestFit="1" customWidth="1"/>
    <col min="18" max="16384" width="9.1796875" style="1"/>
  </cols>
  <sheetData>
    <row r="1" spans="2:13">
      <c r="J1" s="1" t="s">
        <v>338</v>
      </c>
      <c r="K1" s="1" t="s">
        <v>339</v>
      </c>
      <c r="L1" s="1" t="s">
        <v>321</v>
      </c>
      <c r="M1" s="1">
        <v>1</v>
      </c>
    </row>
    <row r="2" spans="2:13">
      <c r="J2" s="1" t="s">
        <v>340</v>
      </c>
      <c r="K2" s="1" t="s">
        <v>341</v>
      </c>
      <c r="L2" s="1" t="s">
        <v>322</v>
      </c>
      <c r="M2" s="1">
        <v>1000</v>
      </c>
    </row>
    <row r="3" spans="2:13">
      <c r="J3" s="1" t="s">
        <v>342</v>
      </c>
      <c r="K3" s="1" t="s">
        <v>343</v>
      </c>
      <c r="L3" s="1" t="s">
        <v>400</v>
      </c>
      <c r="M3" s="1">
        <v>100000</v>
      </c>
    </row>
    <row r="4" spans="2:13">
      <c r="J4" s="1" t="s">
        <v>344</v>
      </c>
      <c r="K4" s="1" t="s">
        <v>345</v>
      </c>
      <c r="L4" s="1" t="s">
        <v>203</v>
      </c>
      <c r="M4" s="1">
        <v>1000000</v>
      </c>
    </row>
    <row r="5" spans="2:13">
      <c r="J5" s="1" t="s">
        <v>346</v>
      </c>
      <c r="K5" s="1" t="s">
        <v>347</v>
      </c>
      <c r="L5" s="1" t="s">
        <v>204</v>
      </c>
      <c r="M5" s="1">
        <v>1000000000</v>
      </c>
    </row>
    <row r="6" spans="2:13">
      <c r="B6" s="6"/>
      <c r="C6" s="2" t="s">
        <v>211</v>
      </c>
      <c r="D6" s="2" t="s">
        <v>384</v>
      </c>
      <c r="J6" s="1" t="s">
        <v>216</v>
      </c>
      <c r="K6" s="1" t="s">
        <v>217</v>
      </c>
    </row>
    <row r="7" spans="2:13">
      <c r="B7" s="6"/>
      <c r="C7" s="2" t="s">
        <v>212</v>
      </c>
      <c r="D7" s="2" t="s">
        <v>322</v>
      </c>
      <c r="J7" s="1" t="s">
        <v>218</v>
      </c>
      <c r="K7" s="1" t="s">
        <v>219</v>
      </c>
    </row>
    <row r="8" spans="2:13">
      <c r="B8" s="7" t="s">
        <v>213</v>
      </c>
      <c r="C8" s="2" t="s">
        <v>317</v>
      </c>
      <c r="D8" s="12">
        <f>StartUp!G8</f>
        <v>0</v>
      </c>
      <c r="G8" s="8"/>
      <c r="J8" s="1" t="s">
        <v>220</v>
      </c>
      <c r="K8" s="1" t="s">
        <v>221</v>
      </c>
    </row>
    <row r="9" spans="2:13">
      <c r="B9" s="7"/>
      <c r="C9" s="2" t="s">
        <v>318</v>
      </c>
      <c r="D9" s="12">
        <f>StartUp!G9</f>
        <v>0</v>
      </c>
      <c r="G9" s="8"/>
      <c r="J9" s="1" t="s">
        <v>222</v>
      </c>
      <c r="K9" s="1" t="s">
        <v>223</v>
      </c>
    </row>
    <row r="10" spans="2:13">
      <c r="B10" s="7" t="s">
        <v>214</v>
      </c>
      <c r="C10" s="2" t="s">
        <v>317</v>
      </c>
      <c r="D10" s="8"/>
      <c r="G10" s="22"/>
      <c r="J10" s="1" t="s">
        <v>224</v>
      </c>
      <c r="K10" s="1" t="s">
        <v>225</v>
      </c>
    </row>
    <row r="11" spans="2:13">
      <c r="B11" s="7"/>
      <c r="C11" s="2" t="s">
        <v>318</v>
      </c>
      <c r="D11" s="8"/>
      <c r="J11" s="1" t="s">
        <v>226</v>
      </c>
      <c r="K11" s="1" t="s">
        <v>227</v>
      </c>
    </row>
    <row r="12" spans="2:13">
      <c r="B12" s="6"/>
      <c r="C12" s="3" t="s">
        <v>215</v>
      </c>
      <c r="D12" s="4">
        <f>D16</f>
        <v>0</v>
      </c>
      <c r="J12" s="1" t="s">
        <v>228</v>
      </c>
      <c r="K12" s="1" t="s">
        <v>229</v>
      </c>
    </row>
    <row r="13" spans="2:13">
      <c r="B13" s="6"/>
      <c r="C13" s="2" t="s">
        <v>272</v>
      </c>
      <c r="D13" s="2"/>
      <c r="J13" s="1" t="s">
        <v>230</v>
      </c>
      <c r="K13" s="1" t="s">
        <v>231</v>
      </c>
    </row>
    <row r="14" spans="2:13">
      <c r="B14" s="2" t="s">
        <v>275</v>
      </c>
      <c r="C14" s="2" t="s">
        <v>317</v>
      </c>
      <c r="D14" s="8"/>
      <c r="J14" s="1" t="s">
        <v>232</v>
      </c>
      <c r="K14" s="1" t="s">
        <v>233</v>
      </c>
    </row>
    <row r="15" spans="2:13">
      <c r="B15" s="2"/>
      <c r="C15" s="2" t="s">
        <v>318</v>
      </c>
      <c r="D15" s="8"/>
      <c r="J15" s="1" t="s">
        <v>234</v>
      </c>
      <c r="K15" s="1" t="s">
        <v>235</v>
      </c>
    </row>
    <row r="16" spans="2:13">
      <c r="B16" s="2" t="s">
        <v>101</v>
      </c>
      <c r="C16" s="2"/>
      <c r="D16" s="8"/>
      <c r="J16" s="1" t="s">
        <v>236</v>
      </c>
      <c r="K16" s="1" t="s">
        <v>237</v>
      </c>
    </row>
    <row r="17" spans="2:11">
      <c r="B17" s="2" t="s">
        <v>102</v>
      </c>
      <c r="C17" s="2"/>
      <c r="D17" s="2"/>
      <c r="J17" s="1" t="s">
        <v>238</v>
      </c>
      <c r="K17" s="1" t="s">
        <v>239</v>
      </c>
    </row>
    <row r="18" spans="2:11">
      <c r="B18" s="2" t="s">
        <v>103</v>
      </c>
      <c r="C18" s="2"/>
      <c r="D18" s="2"/>
      <c r="J18" s="1" t="s">
        <v>240</v>
      </c>
      <c r="K18" s="1" t="s">
        <v>241</v>
      </c>
    </row>
    <row r="19" spans="2:11">
      <c r="B19" s="2" t="s">
        <v>104</v>
      </c>
      <c r="C19" s="2"/>
      <c r="D19" s="2">
        <v>0</v>
      </c>
      <c r="J19" s="1" t="s">
        <v>242</v>
      </c>
      <c r="K19" s="1" t="s">
        <v>243</v>
      </c>
    </row>
    <row r="20" spans="2:11">
      <c r="B20" s="2" t="s">
        <v>105</v>
      </c>
      <c r="C20" s="2"/>
      <c r="D20" s="2">
        <v>2010</v>
      </c>
      <c r="J20" s="1" t="s">
        <v>244</v>
      </c>
      <c r="K20" s="1" t="s">
        <v>245</v>
      </c>
    </row>
    <row r="21" spans="2:11">
      <c r="B21" s="2" t="s">
        <v>106</v>
      </c>
      <c r="C21" s="2"/>
      <c r="D21" s="2">
        <v>0</v>
      </c>
      <c r="J21" s="1" t="s">
        <v>246</v>
      </c>
      <c r="K21" s="1" t="s">
        <v>247</v>
      </c>
    </row>
    <row r="22" spans="2:11">
      <c r="D22" s="1" t="s">
        <v>484</v>
      </c>
      <c r="J22" s="1" t="s">
        <v>248</v>
      </c>
      <c r="K22" s="1" t="s">
        <v>419</v>
      </c>
    </row>
    <row r="23" spans="2:11">
      <c r="J23" s="1" t="s">
        <v>420</v>
      </c>
      <c r="K23" s="1" t="s">
        <v>421</v>
      </c>
    </row>
    <row r="24" spans="2:11">
      <c r="B24" s="57" t="s">
        <v>725</v>
      </c>
      <c r="D24" s="60" t="s">
        <v>731</v>
      </c>
      <c r="J24" s="1" t="s">
        <v>422</v>
      </c>
      <c r="K24" s="1" t="s">
        <v>423</v>
      </c>
    </row>
    <row r="25" spans="2:11">
      <c r="B25" s="57" t="s">
        <v>727</v>
      </c>
      <c r="D25" s="57" t="s">
        <v>730</v>
      </c>
      <c r="J25" s="1" t="s">
        <v>424</v>
      </c>
      <c r="K25" s="1" t="s">
        <v>425</v>
      </c>
    </row>
    <row r="26" spans="2:11">
      <c r="B26" s="57" t="s">
        <v>728</v>
      </c>
      <c r="D26" s="57" t="s">
        <v>729</v>
      </c>
      <c r="J26" s="1" t="s">
        <v>426</v>
      </c>
      <c r="K26" s="1" t="s">
        <v>427</v>
      </c>
    </row>
    <row r="27" spans="2:11">
      <c r="J27" s="1" t="s">
        <v>428</v>
      </c>
      <c r="K27" s="1" t="s">
        <v>429</v>
      </c>
    </row>
    <row r="28" spans="2:11">
      <c r="J28" s="1" t="s">
        <v>430</v>
      </c>
      <c r="K28" s="1" t="s">
        <v>431</v>
      </c>
    </row>
    <row r="29" spans="2:11">
      <c r="J29" s="1" t="s">
        <v>432</v>
      </c>
      <c r="K29" s="1" t="s">
        <v>433</v>
      </c>
    </row>
    <row r="30" spans="2:11">
      <c r="J30" s="1" t="s">
        <v>434</v>
      </c>
      <c r="K30" s="1" t="s">
        <v>435</v>
      </c>
    </row>
    <row r="31" spans="2:11">
      <c r="J31" s="1" t="s">
        <v>436</v>
      </c>
      <c r="K31" s="1" t="s">
        <v>437</v>
      </c>
    </row>
    <row r="32" spans="2:11">
      <c r="J32" s="1" t="s">
        <v>438</v>
      </c>
      <c r="K32" s="1" t="s">
        <v>439</v>
      </c>
    </row>
    <row r="33" spans="10:11">
      <c r="J33" s="1" t="s">
        <v>440</v>
      </c>
      <c r="K33" s="1" t="s">
        <v>402</v>
      </c>
    </row>
    <row r="34" spans="10:11">
      <c r="J34" s="1" t="s">
        <v>403</v>
      </c>
      <c r="K34" s="1" t="s">
        <v>404</v>
      </c>
    </row>
    <row r="35" spans="10:11">
      <c r="J35" s="1" t="s">
        <v>405</v>
      </c>
      <c r="K35" s="1" t="s">
        <v>406</v>
      </c>
    </row>
    <row r="36" spans="10:11">
      <c r="J36" s="1" t="s">
        <v>407</v>
      </c>
      <c r="K36" s="1" t="s">
        <v>408</v>
      </c>
    </row>
    <row r="37" spans="10:11">
      <c r="J37" s="1" t="s">
        <v>385</v>
      </c>
      <c r="K37" s="1" t="s">
        <v>386</v>
      </c>
    </row>
    <row r="38" spans="10:11">
      <c r="J38" s="1" t="s">
        <v>387</v>
      </c>
      <c r="K38" s="1" t="s">
        <v>388</v>
      </c>
    </row>
    <row r="39" spans="10:11">
      <c r="J39" s="1" t="s">
        <v>389</v>
      </c>
      <c r="K39" s="1" t="s">
        <v>390</v>
      </c>
    </row>
    <row r="40" spans="10:11">
      <c r="J40" s="1" t="s">
        <v>391</v>
      </c>
      <c r="K40" s="1" t="s">
        <v>392</v>
      </c>
    </row>
    <row r="41" spans="10:11">
      <c r="J41" s="1" t="s">
        <v>393</v>
      </c>
      <c r="K41" s="1" t="s">
        <v>394</v>
      </c>
    </row>
    <row r="42" spans="10:11">
      <c r="J42" s="1" t="s">
        <v>395</v>
      </c>
      <c r="K42" s="1" t="s">
        <v>396</v>
      </c>
    </row>
    <row r="43" spans="10:11">
      <c r="J43" s="1" t="s">
        <v>397</v>
      </c>
      <c r="K43" s="1" t="s">
        <v>398</v>
      </c>
    </row>
    <row r="44" spans="10:11">
      <c r="J44" s="1" t="s">
        <v>399</v>
      </c>
      <c r="K44" s="1" t="s">
        <v>461</v>
      </c>
    </row>
    <row r="45" spans="10:11">
      <c r="J45" s="1" t="s">
        <v>462</v>
      </c>
      <c r="K45" s="1" t="s">
        <v>463</v>
      </c>
    </row>
    <row r="46" spans="10:11">
      <c r="J46" s="1" t="s">
        <v>464</v>
      </c>
      <c r="K46" s="1" t="s">
        <v>465</v>
      </c>
    </row>
    <row r="47" spans="10:11">
      <c r="J47" s="1" t="s">
        <v>466</v>
      </c>
      <c r="K47" s="1" t="s">
        <v>467</v>
      </c>
    </row>
    <row r="48" spans="10:11">
      <c r="J48" s="1" t="s">
        <v>468</v>
      </c>
      <c r="K48" s="1" t="s">
        <v>469</v>
      </c>
    </row>
    <row r="49" spans="10:11">
      <c r="J49" s="1" t="s">
        <v>470</v>
      </c>
      <c r="K49" s="1" t="s">
        <v>471</v>
      </c>
    </row>
    <row r="50" spans="10:11">
      <c r="J50" s="1" t="s">
        <v>472</v>
      </c>
      <c r="K50" s="1" t="s">
        <v>473</v>
      </c>
    </row>
    <row r="51" spans="10:11">
      <c r="J51" s="1" t="s">
        <v>474</v>
      </c>
      <c r="K51" s="1" t="s">
        <v>475</v>
      </c>
    </row>
    <row r="52" spans="10:11">
      <c r="J52" s="1" t="s">
        <v>476</v>
      </c>
      <c r="K52" s="1" t="s">
        <v>477</v>
      </c>
    </row>
    <row r="53" spans="10:11">
      <c r="J53" s="1" t="s">
        <v>478</v>
      </c>
      <c r="K53" s="1" t="s">
        <v>479</v>
      </c>
    </row>
    <row r="54" spans="10:11">
      <c r="J54" s="1" t="s">
        <v>480</v>
      </c>
      <c r="K54" s="1" t="s">
        <v>481</v>
      </c>
    </row>
    <row r="55" spans="10:11">
      <c r="J55" s="1" t="s">
        <v>482</v>
      </c>
      <c r="K55" s="1" t="s">
        <v>483</v>
      </c>
    </row>
    <row r="56" spans="10:11">
      <c r="J56" s="1" t="s">
        <v>263</v>
      </c>
      <c r="K56" s="1" t="s">
        <v>264</v>
      </c>
    </row>
    <row r="57" spans="10:11">
      <c r="J57" s="1" t="s">
        <v>265</v>
      </c>
      <c r="K57" s="1" t="s">
        <v>266</v>
      </c>
    </row>
    <row r="58" spans="10:11">
      <c r="J58" s="1" t="s">
        <v>267</v>
      </c>
      <c r="K58" s="1" t="s">
        <v>268</v>
      </c>
    </row>
    <row r="59" spans="10:11">
      <c r="J59" s="1" t="s">
        <v>269</v>
      </c>
      <c r="K59" s="1" t="s">
        <v>270</v>
      </c>
    </row>
    <row r="60" spans="10:11">
      <c r="J60" s="1" t="s">
        <v>271</v>
      </c>
      <c r="K60" s="1" t="s">
        <v>205</v>
      </c>
    </row>
    <row r="61" spans="10:11">
      <c r="J61" s="1" t="s">
        <v>206</v>
      </c>
      <c r="K61" s="1" t="s">
        <v>207</v>
      </c>
    </row>
    <row r="62" spans="10:11">
      <c r="J62" s="1" t="s">
        <v>208</v>
      </c>
      <c r="K62" s="1" t="s">
        <v>209</v>
      </c>
    </row>
    <row r="63" spans="10:11">
      <c r="J63" s="1" t="s">
        <v>210</v>
      </c>
      <c r="K63" s="1" t="s">
        <v>373</v>
      </c>
    </row>
    <row r="64" spans="10:11">
      <c r="J64" s="1" t="s">
        <v>374</v>
      </c>
      <c r="K64" s="1" t="s">
        <v>375</v>
      </c>
    </row>
    <row r="65" spans="10:11">
      <c r="J65" s="1" t="s">
        <v>376</v>
      </c>
      <c r="K65" s="1" t="s">
        <v>377</v>
      </c>
    </row>
    <row r="66" spans="10:11">
      <c r="J66" s="1" t="s">
        <v>378</v>
      </c>
      <c r="K66" s="1" t="s">
        <v>380</v>
      </c>
    </row>
    <row r="67" spans="10:11">
      <c r="J67" s="1" t="s">
        <v>381</v>
      </c>
      <c r="K67" s="1" t="s">
        <v>382</v>
      </c>
    </row>
    <row r="68" spans="10:11">
      <c r="J68" s="1" t="s">
        <v>383</v>
      </c>
      <c r="K68" s="1" t="s">
        <v>384</v>
      </c>
    </row>
    <row r="69" spans="10:11">
      <c r="J69" s="1" t="s">
        <v>409</v>
      </c>
      <c r="K69" s="1" t="s">
        <v>410</v>
      </c>
    </row>
    <row r="70" spans="10:11">
      <c r="J70" s="1" t="s">
        <v>411</v>
      </c>
      <c r="K70" s="1" t="s">
        <v>251</v>
      </c>
    </row>
    <row r="71" spans="10:11">
      <c r="J71" s="1" t="s">
        <v>252</v>
      </c>
      <c r="K71" s="1" t="s">
        <v>253</v>
      </c>
    </row>
    <row r="72" spans="10:11">
      <c r="J72" s="1" t="s">
        <v>254</v>
      </c>
      <c r="K72" s="1" t="s">
        <v>255</v>
      </c>
    </row>
    <row r="73" spans="10:11">
      <c r="J73" s="1" t="s">
        <v>256</v>
      </c>
      <c r="K73" s="1" t="s">
        <v>348</v>
      </c>
    </row>
    <row r="74" spans="10:11">
      <c r="J74" s="1" t="s">
        <v>349</v>
      </c>
      <c r="K74" s="1" t="s">
        <v>350</v>
      </c>
    </row>
    <row r="75" spans="10:11">
      <c r="J75" s="1" t="s">
        <v>351</v>
      </c>
      <c r="K75" s="1" t="s">
        <v>352</v>
      </c>
    </row>
    <row r="76" spans="10:11">
      <c r="J76" s="1" t="s">
        <v>353</v>
      </c>
      <c r="K76" s="1" t="s">
        <v>354</v>
      </c>
    </row>
    <row r="77" spans="10:11">
      <c r="J77" s="1" t="s">
        <v>355</v>
      </c>
      <c r="K77" s="1" t="s">
        <v>356</v>
      </c>
    </row>
    <row r="78" spans="10:11">
      <c r="J78" s="1" t="s">
        <v>357</v>
      </c>
      <c r="K78" s="1" t="s">
        <v>358</v>
      </c>
    </row>
    <row r="79" spans="10:11">
      <c r="J79" s="1" t="s">
        <v>359</v>
      </c>
      <c r="K79" s="1" t="s">
        <v>360</v>
      </c>
    </row>
    <row r="80" spans="10:11">
      <c r="J80" s="1" t="s">
        <v>361</v>
      </c>
      <c r="K80" s="1" t="s">
        <v>362</v>
      </c>
    </row>
    <row r="81" spans="10:11">
      <c r="J81" s="1" t="s">
        <v>363</v>
      </c>
      <c r="K81" s="1" t="s">
        <v>364</v>
      </c>
    </row>
    <row r="82" spans="10:11">
      <c r="J82" s="1" t="s">
        <v>365</v>
      </c>
      <c r="K82" s="1" t="s">
        <v>303</v>
      </c>
    </row>
    <row r="83" spans="10:11">
      <c r="J83" s="1" t="s">
        <v>304</v>
      </c>
      <c r="K83" s="1" t="s">
        <v>305</v>
      </c>
    </row>
    <row r="84" spans="10:11">
      <c r="J84" s="1" t="s">
        <v>306</v>
      </c>
      <c r="K84" s="1" t="s">
        <v>307</v>
      </c>
    </row>
    <row r="85" spans="10:11">
      <c r="J85" s="1" t="s">
        <v>308</v>
      </c>
      <c r="K85" s="1" t="s">
        <v>309</v>
      </c>
    </row>
    <row r="86" spans="10:11">
      <c r="J86" s="1" t="s">
        <v>310</v>
      </c>
      <c r="K86" s="1" t="s">
        <v>311</v>
      </c>
    </row>
    <row r="87" spans="10:11">
      <c r="J87" s="1" t="s">
        <v>312</v>
      </c>
      <c r="K87" s="1" t="s">
        <v>313</v>
      </c>
    </row>
    <row r="88" spans="10:11">
      <c r="J88" s="1" t="s">
        <v>314</v>
      </c>
      <c r="K88" s="1" t="s">
        <v>315</v>
      </c>
    </row>
    <row r="89" spans="10:11">
      <c r="J89" s="1" t="s">
        <v>316</v>
      </c>
      <c r="K89" s="1" t="s">
        <v>257</v>
      </c>
    </row>
    <row r="90" spans="10:11">
      <c r="J90" s="1" t="s">
        <v>258</v>
      </c>
      <c r="K90" s="1" t="s">
        <v>259</v>
      </c>
    </row>
    <row r="91" spans="10:11">
      <c r="J91" s="1" t="s">
        <v>260</v>
      </c>
      <c r="K91" s="1" t="s">
        <v>366</v>
      </c>
    </row>
    <row r="92" spans="10:11">
      <c r="J92" s="1" t="s">
        <v>367</v>
      </c>
      <c r="K92" s="1" t="s">
        <v>197</v>
      </c>
    </row>
    <row r="93" spans="10:11">
      <c r="J93" s="1" t="s">
        <v>369</v>
      </c>
      <c r="K93" s="1" t="s">
        <v>370</v>
      </c>
    </row>
    <row r="94" spans="10:11">
      <c r="J94" s="1" t="s">
        <v>371</v>
      </c>
      <c r="K94" s="1" t="s">
        <v>372</v>
      </c>
    </row>
    <row r="95" spans="10:11">
      <c r="J95" s="1" t="s">
        <v>368</v>
      </c>
      <c r="K95" s="1" t="s">
        <v>441</v>
      </c>
    </row>
    <row r="96" spans="10:11">
      <c r="J96" s="1" t="s">
        <v>442</v>
      </c>
      <c r="K96" s="1" t="s">
        <v>443</v>
      </c>
    </row>
    <row r="97" spans="10:11">
      <c r="J97" s="1" t="s">
        <v>444</v>
      </c>
      <c r="K97" s="1" t="s">
        <v>445</v>
      </c>
    </row>
    <row r="98" spans="10:11">
      <c r="J98" s="1" t="s">
        <v>446</v>
      </c>
      <c r="K98" s="1" t="s">
        <v>447</v>
      </c>
    </row>
    <row r="99" spans="10:11">
      <c r="J99" s="1" t="s">
        <v>448</v>
      </c>
      <c r="K99" s="1" t="s">
        <v>449</v>
      </c>
    </row>
    <row r="100" spans="10:11">
      <c r="J100" s="1" t="s">
        <v>450</v>
      </c>
      <c r="K100" s="1" t="s">
        <v>451</v>
      </c>
    </row>
    <row r="101" spans="10:11">
      <c r="J101" s="1" t="s">
        <v>452</v>
      </c>
      <c r="K101" s="1" t="s">
        <v>453</v>
      </c>
    </row>
    <row r="102" spans="10:11">
      <c r="J102" s="1" t="s">
        <v>454</v>
      </c>
      <c r="K102" s="1" t="s">
        <v>455</v>
      </c>
    </row>
    <row r="103" spans="10:11">
      <c r="J103" s="1" t="s">
        <v>456</v>
      </c>
      <c r="K103" s="1" t="s">
        <v>457</v>
      </c>
    </row>
    <row r="104" spans="10:11">
      <c r="J104" s="1" t="s">
        <v>458</v>
      </c>
      <c r="K104" s="1" t="s">
        <v>459</v>
      </c>
    </row>
    <row r="105" spans="10:11">
      <c r="J105" s="1" t="s">
        <v>460</v>
      </c>
      <c r="K105" s="1" t="s">
        <v>276</v>
      </c>
    </row>
    <row r="106" spans="10:11">
      <c r="J106" s="1" t="s">
        <v>277</v>
      </c>
      <c r="K106" s="1" t="s">
        <v>278</v>
      </c>
    </row>
    <row r="107" spans="10:11">
      <c r="J107" s="1" t="s">
        <v>279</v>
      </c>
      <c r="K107" s="1" t="s">
        <v>280</v>
      </c>
    </row>
    <row r="108" spans="10:11">
      <c r="J108" s="1" t="s">
        <v>281</v>
      </c>
      <c r="K108" s="1" t="s">
        <v>282</v>
      </c>
    </row>
    <row r="109" spans="10:11">
      <c r="J109" s="1" t="s">
        <v>283</v>
      </c>
      <c r="K109" s="1" t="s">
        <v>284</v>
      </c>
    </row>
    <row r="110" spans="10:11">
      <c r="J110" s="1" t="s">
        <v>285</v>
      </c>
      <c r="K110" s="1" t="s">
        <v>286</v>
      </c>
    </row>
    <row r="111" spans="10:11">
      <c r="J111" s="1" t="s">
        <v>287</v>
      </c>
      <c r="K111" s="1" t="s">
        <v>288</v>
      </c>
    </row>
    <row r="112" spans="10:11">
      <c r="J112" s="1" t="s">
        <v>289</v>
      </c>
      <c r="K112" s="1" t="s">
        <v>290</v>
      </c>
    </row>
    <row r="113" spans="10:11">
      <c r="J113" s="1" t="s">
        <v>291</v>
      </c>
      <c r="K113" s="1" t="s">
        <v>292</v>
      </c>
    </row>
    <row r="114" spans="10:11">
      <c r="J114" s="1" t="s">
        <v>293</v>
      </c>
      <c r="K114" s="1" t="s">
        <v>294</v>
      </c>
    </row>
    <row r="115" spans="10:11">
      <c r="J115" s="1" t="s">
        <v>295</v>
      </c>
      <c r="K115" s="1" t="s">
        <v>198</v>
      </c>
    </row>
    <row r="116" spans="10:11">
      <c r="J116" s="1" t="s">
        <v>199</v>
      </c>
      <c r="K116" s="1" t="s">
        <v>200</v>
      </c>
    </row>
    <row r="117" spans="10:11">
      <c r="J117" s="1" t="s">
        <v>201</v>
      </c>
      <c r="K117" s="1" t="s">
        <v>202</v>
      </c>
    </row>
    <row r="118" spans="10:11">
      <c r="J118" s="1" t="s">
        <v>170</v>
      </c>
      <c r="K118" s="1" t="s">
        <v>136</v>
      </c>
    </row>
    <row r="119" spans="10:11">
      <c r="J119" s="1" t="s">
        <v>155</v>
      </c>
      <c r="K119" s="1" t="s">
        <v>156</v>
      </c>
    </row>
    <row r="120" spans="10:11">
      <c r="J120" s="1" t="s">
        <v>157</v>
      </c>
      <c r="K120" s="1" t="s">
        <v>158</v>
      </c>
    </row>
    <row r="121" spans="10:11">
      <c r="J121" s="1" t="s">
        <v>159</v>
      </c>
      <c r="K121" s="1" t="s">
        <v>160</v>
      </c>
    </row>
    <row r="122" spans="10:11">
      <c r="J122" s="1" t="s">
        <v>161</v>
      </c>
      <c r="K122" s="1" t="s">
        <v>162</v>
      </c>
    </row>
    <row r="123" spans="10:11">
      <c r="J123" s="1" t="s">
        <v>163</v>
      </c>
      <c r="K123" s="1" t="s">
        <v>164</v>
      </c>
    </row>
    <row r="124" spans="10:11">
      <c r="J124" s="1" t="s">
        <v>165</v>
      </c>
      <c r="K124" s="1" t="s">
        <v>166</v>
      </c>
    </row>
    <row r="125" spans="10:11">
      <c r="J125" s="1" t="s">
        <v>167</v>
      </c>
      <c r="K125" s="1" t="s">
        <v>171</v>
      </c>
    </row>
    <row r="126" spans="10:11">
      <c r="J126" s="1" t="s">
        <v>172</v>
      </c>
      <c r="K126" s="1" t="s">
        <v>173</v>
      </c>
    </row>
    <row r="127" spans="10:11">
      <c r="J127" s="1" t="s">
        <v>174</v>
      </c>
      <c r="K127" s="1" t="s">
        <v>175</v>
      </c>
    </row>
    <row r="128" spans="10:11">
      <c r="J128" s="1" t="s">
        <v>176</v>
      </c>
      <c r="K128" s="1" t="s">
        <v>177</v>
      </c>
    </row>
    <row r="129" spans="10:11">
      <c r="J129" s="1" t="s">
        <v>178</v>
      </c>
      <c r="K129" s="1" t="s">
        <v>179</v>
      </c>
    </row>
    <row r="130" spans="10:11">
      <c r="J130" s="1" t="s">
        <v>180</v>
      </c>
      <c r="K130" s="1" t="s">
        <v>181</v>
      </c>
    </row>
    <row r="131" spans="10:11">
      <c r="J131" s="1" t="s">
        <v>182</v>
      </c>
      <c r="K131" s="1" t="s">
        <v>183</v>
      </c>
    </row>
    <row r="132" spans="10:11">
      <c r="J132" s="1" t="s">
        <v>184</v>
      </c>
      <c r="K132" s="1" t="s">
        <v>185</v>
      </c>
    </row>
    <row r="133" spans="10:11">
      <c r="J133" s="1" t="s">
        <v>186</v>
      </c>
      <c r="K133" s="1" t="s">
        <v>187</v>
      </c>
    </row>
    <row r="134" spans="10:11">
      <c r="J134" s="1" t="s">
        <v>188</v>
      </c>
      <c r="K134" s="1" t="s">
        <v>189</v>
      </c>
    </row>
    <row r="135" spans="10:11">
      <c r="J135" s="1" t="s">
        <v>190</v>
      </c>
      <c r="K135" s="1" t="s">
        <v>191</v>
      </c>
    </row>
    <row r="136" spans="10:11">
      <c r="J136" s="1" t="s">
        <v>192</v>
      </c>
      <c r="K136" s="1" t="s">
        <v>193</v>
      </c>
    </row>
    <row r="137" spans="10:11">
      <c r="J137" s="1" t="s">
        <v>194</v>
      </c>
      <c r="K137" s="1" t="s">
        <v>195</v>
      </c>
    </row>
    <row r="138" spans="10:11">
      <c r="J138" s="1" t="s">
        <v>196</v>
      </c>
      <c r="K138" s="1" t="s">
        <v>412</v>
      </c>
    </row>
    <row r="139" spans="10:11">
      <c r="J139" s="1" t="s">
        <v>413</v>
      </c>
      <c r="K139" s="1" t="s">
        <v>414</v>
      </c>
    </row>
    <row r="140" spans="10:11">
      <c r="J140" s="1" t="s">
        <v>415</v>
      </c>
      <c r="K140" s="1" t="s">
        <v>416</v>
      </c>
    </row>
    <row r="141" spans="10:11">
      <c r="J141" s="1" t="s">
        <v>417</v>
      </c>
      <c r="K141" s="1" t="s">
        <v>418</v>
      </c>
    </row>
    <row r="142" spans="10:11">
      <c r="J142" s="1" t="s">
        <v>107</v>
      </c>
      <c r="K142" s="1" t="s">
        <v>108</v>
      </c>
    </row>
    <row r="143" spans="10:11">
      <c r="J143" s="1" t="s">
        <v>109</v>
      </c>
      <c r="K143" s="1" t="s">
        <v>110</v>
      </c>
    </row>
    <row r="144" spans="10:11">
      <c r="J144" s="1" t="s">
        <v>111</v>
      </c>
      <c r="K144" s="1" t="s">
        <v>112</v>
      </c>
    </row>
    <row r="145" spans="10:11">
      <c r="J145" s="1" t="s">
        <v>113</v>
      </c>
      <c r="K145" s="1" t="s">
        <v>114</v>
      </c>
    </row>
    <row r="146" spans="10:11">
      <c r="J146" s="1" t="s">
        <v>115</v>
      </c>
      <c r="K146" s="1" t="s">
        <v>116</v>
      </c>
    </row>
    <row r="147" spans="10:11">
      <c r="J147" s="1" t="s">
        <v>117</v>
      </c>
      <c r="K147" s="1" t="s">
        <v>118</v>
      </c>
    </row>
    <row r="148" spans="10:11">
      <c r="J148" s="1" t="s">
        <v>119</v>
      </c>
      <c r="K148" s="1" t="s">
        <v>120</v>
      </c>
    </row>
    <row r="149" spans="10:11">
      <c r="J149" s="1" t="s">
        <v>121</v>
      </c>
      <c r="K149" s="1" t="s">
        <v>122</v>
      </c>
    </row>
    <row r="150" spans="10:11">
      <c r="J150" s="1" t="s">
        <v>123</v>
      </c>
      <c r="K150" s="1" t="s">
        <v>124</v>
      </c>
    </row>
    <row r="151" spans="10:11">
      <c r="J151" s="1" t="s">
        <v>125</v>
      </c>
      <c r="K151" s="1" t="s">
        <v>126</v>
      </c>
    </row>
    <row r="152" spans="10:11">
      <c r="J152" s="1" t="s">
        <v>127</v>
      </c>
      <c r="K152" s="1" t="s">
        <v>128</v>
      </c>
    </row>
    <row r="153" spans="10:11">
      <c r="J153" s="1" t="s">
        <v>129</v>
      </c>
      <c r="K153" s="1" t="s">
        <v>130</v>
      </c>
    </row>
    <row r="154" spans="10:11">
      <c r="J154" s="1" t="s">
        <v>131</v>
      </c>
      <c r="K154" s="1" t="s">
        <v>132</v>
      </c>
    </row>
    <row r="155" spans="10:11">
      <c r="J155" s="1" t="s">
        <v>133</v>
      </c>
      <c r="K155" s="1" t="s">
        <v>140</v>
      </c>
    </row>
    <row r="156" spans="10:11">
      <c r="J156" s="1" t="s">
        <v>141</v>
      </c>
      <c r="K156" s="1" t="s">
        <v>142</v>
      </c>
    </row>
    <row r="157" spans="10:11">
      <c r="J157" s="1" t="s">
        <v>143</v>
      </c>
      <c r="K157" s="1" t="s">
        <v>144</v>
      </c>
    </row>
    <row r="158" spans="10:11">
      <c r="J158" s="1" t="s">
        <v>145</v>
      </c>
      <c r="K158" s="1" t="s">
        <v>146</v>
      </c>
    </row>
    <row r="159" spans="10:11">
      <c r="J159" s="1" t="s">
        <v>147</v>
      </c>
      <c r="K159" s="1" t="s">
        <v>148</v>
      </c>
    </row>
    <row r="160" spans="10:11">
      <c r="J160" s="1" t="s">
        <v>149</v>
      </c>
      <c r="K160" s="1" t="s">
        <v>152</v>
      </c>
    </row>
    <row r="161" spans="10:11">
      <c r="J161" s="1" t="s">
        <v>153</v>
      </c>
      <c r="K161" s="1" t="s">
        <v>154</v>
      </c>
    </row>
    <row r="162" spans="10:11">
      <c r="J162" s="1" t="s">
        <v>319</v>
      </c>
      <c r="K162" s="1" t="s">
        <v>320</v>
      </c>
    </row>
    <row r="163" spans="10:11">
      <c r="J163" s="1" t="s">
        <v>137</v>
      </c>
      <c r="K163" s="1" t="s">
        <v>138</v>
      </c>
    </row>
    <row r="164" spans="10:11">
      <c r="J164" s="1" t="s">
        <v>139</v>
      </c>
      <c r="K164" s="1" t="s">
        <v>134</v>
      </c>
    </row>
    <row r="165" spans="10:11">
      <c r="J165" s="1" t="s">
        <v>135</v>
      </c>
      <c r="K165" s="1" t="s">
        <v>325</v>
      </c>
    </row>
    <row r="166" spans="10:11">
      <c r="J166" s="1" t="s">
        <v>326</v>
      </c>
      <c r="K166" s="1" t="s">
        <v>327</v>
      </c>
    </row>
    <row r="167" spans="10:11">
      <c r="J167" s="1" t="s">
        <v>328</v>
      </c>
      <c r="K167" s="1" t="s">
        <v>329</v>
      </c>
    </row>
    <row r="168" spans="10:11">
      <c r="J168" s="1" t="s">
        <v>330</v>
      </c>
      <c r="K168" s="1" t="s">
        <v>331</v>
      </c>
    </row>
    <row r="169" spans="10:11">
      <c r="J169" s="1" t="s">
        <v>332</v>
      </c>
      <c r="K169" s="1" t="s">
        <v>333</v>
      </c>
    </row>
    <row r="170" spans="10:11">
      <c r="J170" s="1" t="s">
        <v>334</v>
      </c>
      <c r="K170" s="1" t="s">
        <v>335</v>
      </c>
    </row>
    <row r="171" spans="10:11">
      <c r="J171" s="1" t="s">
        <v>336</v>
      </c>
      <c r="K171" s="1" t="s">
        <v>337</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0"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1796875" defaultRowHeight="14.5"/>
  <cols>
    <col min="1" max="16384" width="9.1796875" style="1"/>
  </cols>
  <sheetData/>
  <sheetProtection selectLockedCells="1"/>
  <dataConsolidate/>
  <phoneticPr fontId="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heetViews>
  <sheetFormatPr defaultColWidth="9.1796875" defaultRowHeight="14.5"/>
  <cols>
    <col min="1" max="16384" width="9.1796875" style="1"/>
  </cols>
  <sheetData/>
  <sheetProtection selectLockedCells="1"/>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A2" sqref="A2"/>
    </sheetView>
  </sheetViews>
  <sheetFormatPr defaultColWidth="9.1796875" defaultRowHeight="14.5"/>
  <cols>
    <col min="1" max="16384" width="9.1796875" style="1"/>
  </cols>
  <sheetData/>
  <sheetProtection selectLockedCells="1"/>
  <phoneticPr fontId="2"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10"/>
  <sheetViews>
    <sheetView showGridLines="0" workbookViewId="0">
      <selection activeCell="D8" sqref="D8"/>
    </sheetView>
  </sheetViews>
  <sheetFormatPr defaultRowHeight="14.5"/>
  <sheetData>
    <row r="1" spans="1:8" ht="28" customHeight="1">
      <c r="A1" s="9" t="s">
        <v>323</v>
      </c>
      <c r="D1" s="86" t="s">
        <v>261</v>
      </c>
      <c r="E1" s="86"/>
      <c r="F1" s="86"/>
      <c r="G1" s="86"/>
      <c r="H1" s="86"/>
    </row>
    <row r="3" spans="1:8">
      <c r="A3" s="14"/>
      <c r="B3" s="15"/>
      <c r="C3" s="15" t="s">
        <v>324</v>
      </c>
      <c r="D3" s="15"/>
      <c r="E3" s="15"/>
      <c r="F3" s="19"/>
    </row>
    <row r="4" spans="1:8">
      <c r="A4" s="16"/>
      <c r="B4" s="13"/>
      <c r="C4" s="13"/>
      <c r="D4" s="13"/>
      <c r="E4" s="13"/>
      <c r="F4" s="20"/>
    </row>
    <row r="5" spans="1:8">
      <c r="A5" s="16"/>
      <c r="B5" s="13"/>
      <c r="C5" s="13"/>
      <c r="D5" s="13"/>
      <c r="E5" s="13"/>
      <c r="F5" s="20"/>
    </row>
    <row r="6" spans="1:8">
      <c r="A6" s="16"/>
      <c r="B6" s="13"/>
      <c r="C6" s="13" t="s">
        <v>298</v>
      </c>
      <c r="D6" s="13"/>
      <c r="E6" s="13" t="s">
        <v>297</v>
      </c>
      <c r="F6" s="20" t="s">
        <v>299</v>
      </c>
    </row>
    <row r="7" spans="1:8">
      <c r="A7" s="16"/>
      <c r="B7" s="13"/>
      <c r="C7" s="13" t="s">
        <v>297</v>
      </c>
      <c r="D7" s="10"/>
      <c r="E7" s="10"/>
      <c r="F7" s="20"/>
    </row>
    <row r="8" spans="1:8">
      <c r="A8" s="16" t="s">
        <v>262</v>
      </c>
      <c r="B8" s="13"/>
      <c r="C8" s="13"/>
      <c r="D8" s="11">
        <f>StartUp!D16</f>
        <v>0</v>
      </c>
      <c r="E8" s="10"/>
      <c r="F8" s="20"/>
    </row>
    <row r="9" spans="1:8">
      <c r="A9" s="16"/>
      <c r="B9" s="13"/>
      <c r="C9" s="13" t="s">
        <v>297</v>
      </c>
      <c r="D9" s="10"/>
      <c r="E9" s="10"/>
      <c r="F9" s="20"/>
    </row>
    <row r="10" spans="1:8">
      <c r="A10" s="17"/>
      <c r="B10" s="18"/>
      <c r="C10" s="18" t="s">
        <v>300</v>
      </c>
      <c r="D10" s="18"/>
      <c r="E10" s="18"/>
      <c r="F10" s="21" t="s">
        <v>301</v>
      </c>
    </row>
  </sheetData>
  <mergeCells count="1">
    <mergeCell ref="D1:H1"/>
  </mergeCells>
  <phoneticPr fontId="2" type="noConversion"/>
  <pageMargins left="0.75" right="0.75" top="1" bottom="1" header="0.5" footer="0.5"/>
  <pageSetup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20"/>
  <sheetViews>
    <sheetView showGridLines="0" tabSelected="1" topLeftCell="D1" workbookViewId="0">
      <selection activeCell="H27" sqref="H27"/>
    </sheetView>
  </sheetViews>
  <sheetFormatPr defaultRowHeight="14.5"/>
  <cols>
    <col min="1" max="1" width="10.54296875" hidden="1" customWidth="1"/>
    <col min="2" max="2" width="5" hidden="1" customWidth="1"/>
    <col min="3" max="3" width="4.81640625" hidden="1" customWidth="1"/>
    <col min="4" max="4" width="28.7265625" customWidth="1"/>
    <col min="5" max="5" width="37.81640625" customWidth="1"/>
  </cols>
  <sheetData>
    <row r="1" spans="1:7" ht="27.75" customHeight="1">
      <c r="A1" s="23" t="s">
        <v>168</v>
      </c>
      <c r="D1" s="87" t="s">
        <v>497</v>
      </c>
      <c r="E1" s="87"/>
    </row>
    <row r="2" spans="1:7" ht="21" customHeight="1">
      <c r="A2" s="72"/>
      <c r="B2" s="72"/>
      <c r="C2" s="72" t="s">
        <v>169</v>
      </c>
      <c r="D2" s="72"/>
      <c r="E2" s="72"/>
      <c r="F2" s="72"/>
      <c r="G2" s="72"/>
    </row>
    <row r="3" spans="1:7" ht="38.25" hidden="1" customHeight="1">
      <c r="A3" s="72"/>
      <c r="B3" s="72"/>
      <c r="C3" s="72"/>
      <c r="D3" s="72"/>
      <c r="E3" s="72"/>
      <c r="F3" s="72"/>
      <c r="G3" s="72"/>
    </row>
    <row r="4" spans="1:7" ht="23.25" hidden="1" customHeight="1">
      <c r="A4" s="72"/>
      <c r="B4" s="72"/>
      <c r="C4" s="72"/>
      <c r="D4" s="72"/>
      <c r="E4" s="72"/>
      <c r="F4" s="72"/>
      <c r="G4" s="72"/>
    </row>
    <row r="5" spans="1:7" hidden="1">
      <c r="A5" s="72"/>
      <c r="B5" s="72"/>
      <c r="C5" s="72" t="s">
        <v>298</v>
      </c>
      <c r="D5" s="72" t="s">
        <v>302</v>
      </c>
      <c r="E5" s="72"/>
      <c r="F5" s="72" t="s">
        <v>297</v>
      </c>
      <c r="G5" s="72" t="s">
        <v>299</v>
      </c>
    </row>
    <row r="6" spans="1:7" ht="15" customHeight="1">
      <c r="A6" s="72"/>
      <c r="B6" s="72"/>
      <c r="C6" s="72" t="s">
        <v>297</v>
      </c>
      <c r="G6" s="72"/>
    </row>
    <row r="7" spans="1:7">
      <c r="A7" s="72" t="s">
        <v>724</v>
      </c>
      <c r="B7" s="72"/>
      <c r="C7" s="72"/>
      <c r="D7" s="58" t="s">
        <v>725</v>
      </c>
      <c r="E7" s="59" t="str">
        <f>StartUp!D24</f>
        <v>Capital Adequacy of the Urban Banks</v>
      </c>
      <c r="G7" s="72"/>
    </row>
    <row r="8" spans="1:7">
      <c r="A8" s="72" t="s">
        <v>726</v>
      </c>
      <c r="B8" s="72"/>
      <c r="C8" s="72"/>
      <c r="D8" s="58" t="s">
        <v>727</v>
      </c>
      <c r="E8" s="59" t="str">
        <f>StartUp!D25</f>
        <v>CRAR</v>
      </c>
      <c r="G8" s="72"/>
    </row>
    <row r="9" spans="1:7">
      <c r="A9" s="72" t="s">
        <v>487</v>
      </c>
      <c r="B9" s="72"/>
      <c r="C9" s="72"/>
      <c r="D9" s="58" t="s">
        <v>485</v>
      </c>
      <c r="E9" s="47">
        <f>StartUp!D17</f>
        <v>0</v>
      </c>
      <c r="G9" s="72"/>
    </row>
    <row r="10" spans="1:7">
      <c r="A10" s="72" t="s">
        <v>262</v>
      </c>
      <c r="B10" s="72"/>
      <c r="C10" s="72"/>
      <c r="D10" s="58" t="s">
        <v>296</v>
      </c>
      <c r="E10" s="47">
        <f>StartUp!D16</f>
        <v>0</v>
      </c>
      <c r="G10" s="72"/>
    </row>
    <row r="11" spans="1:7">
      <c r="A11" s="72" t="s">
        <v>488</v>
      </c>
      <c r="B11" s="72"/>
      <c r="C11" s="72"/>
      <c r="D11" s="58" t="s">
        <v>486</v>
      </c>
      <c r="E11" s="41"/>
      <c r="G11" s="72"/>
    </row>
    <row r="12" spans="1:7" s="61" customFormat="1">
      <c r="A12" s="72" t="s">
        <v>739</v>
      </c>
      <c r="B12" s="72"/>
      <c r="C12" s="72"/>
      <c r="D12" s="70" t="s">
        <v>740</v>
      </c>
      <c r="E12" s="71" t="str">
        <f>StartUp!D22</f>
        <v>Quarterly</v>
      </c>
      <c r="G12" s="72"/>
    </row>
    <row r="13" spans="1:7">
      <c r="A13" s="72" t="s">
        <v>489</v>
      </c>
      <c r="B13" s="72"/>
      <c r="C13" s="72"/>
      <c r="D13" s="70" t="s">
        <v>741</v>
      </c>
      <c r="E13" s="48">
        <f>StartUp!D9</f>
        <v>0</v>
      </c>
      <c r="G13" s="72"/>
    </row>
    <row r="14" spans="1:7">
      <c r="A14" s="72" t="s">
        <v>738</v>
      </c>
      <c r="B14" s="72"/>
      <c r="C14" s="72"/>
      <c r="D14" s="58" t="s">
        <v>723</v>
      </c>
      <c r="E14" s="66"/>
      <c r="G14" s="72"/>
    </row>
    <row r="15" spans="1:7" s="61" customFormat="1">
      <c r="A15" s="72" t="s">
        <v>735</v>
      </c>
      <c r="B15" s="72"/>
      <c r="C15" s="72"/>
      <c r="D15" s="68" t="s">
        <v>736</v>
      </c>
      <c r="E15" s="69"/>
      <c r="G15" s="72"/>
    </row>
    <row r="16" spans="1:7" s="56" customFormat="1">
      <c r="A16" s="72" t="s">
        <v>250</v>
      </c>
      <c r="B16" s="72"/>
      <c r="C16" s="72"/>
      <c r="D16" s="58" t="s">
        <v>249</v>
      </c>
      <c r="E16" s="73"/>
      <c r="G16" s="72"/>
    </row>
    <row r="17" spans="1:7" s="56" customFormat="1">
      <c r="A17" s="72" t="s">
        <v>732</v>
      </c>
      <c r="B17" s="72"/>
      <c r="C17" s="72"/>
      <c r="D17" s="62" t="s">
        <v>728</v>
      </c>
      <c r="E17" s="65" t="str">
        <f>StartUp!D26</f>
        <v>V1.2</v>
      </c>
      <c r="G17" s="72"/>
    </row>
    <row r="18" spans="1:7">
      <c r="A18" s="72" t="s">
        <v>733</v>
      </c>
      <c r="B18" s="72"/>
      <c r="C18" s="72"/>
      <c r="D18" s="64" t="s">
        <v>734</v>
      </c>
      <c r="E18" s="63">
        <f>StartUp!G8</f>
        <v>0</v>
      </c>
      <c r="G18" s="72"/>
    </row>
    <row r="19" spans="1:7">
      <c r="A19" s="72"/>
      <c r="B19" s="72"/>
      <c r="C19" s="72" t="s">
        <v>297</v>
      </c>
      <c r="D19" s="40"/>
      <c r="E19" s="40"/>
      <c r="F19" s="40"/>
      <c r="G19" s="74"/>
    </row>
    <row r="20" spans="1:7">
      <c r="A20" s="74"/>
      <c r="B20" s="74"/>
      <c r="C20" s="72" t="s">
        <v>300</v>
      </c>
      <c r="D20" s="74"/>
      <c r="E20" s="74"/>
      <c r="F20" s="74"/>
      <c r="G20" s="72" t="s">
        <v>301</v>
      </c>
    </row>
  </sheetData>
  <sheetProtection password="A44A" sheet="1" objects="1" scenarios="1"/>
  <mergeCells count="1">
    <mergeCell ref="D1:E1"/>
  </mergeCells>
  <phoneticPr fontId="2" type="noConversion"/>
  <dataValidations count="2">
    <dataValidation allowBlank="1" showInputMessage="1" showErrorMessage="1" errorTitle="Input Error" error="Please enter a valid value from dropdown" sqref="E14:E15 E17:E18"/>
    <dataValidation type="list" allowBlank="1" showInputMessage="1" showErrorMessage="1" errorTitle="Input Error" error="Please enter a valid value from dropdown" sqref="E16">
      <formula1>"Validated,Un-Validated"</formula1>
    </dataValidation>
  </dataValidations>
  <pageMargins left="0.75" right="0.75" top="1" bottom="1" header="0.5" footer="0.5"/>
  <pageSetup orientation="portrait" horizontalDpi="200" verticalDpi="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G45"/>
  <sheetViews>
    <sheetView showGridLines="0" workbookViewId="0">
      <pane xSplit="3" ySplit="11" topLeftCell="D12" activePane="bottomRight" state="frozen"/>
      <selection pane="topRight" activeCell="D1" sqref="D1"/>
      <selection pane="bottomLeft" activeCell="A12" sqref="A12"/>
      <selection pane="bottomRight" activeCell="D44" sqref="D44"/>
    </sheetView>
  </sheetViews>
  <sheetFormatPr defaultRowHeight="14.5"/>
  <cols>
    <col min="1" max="3" width="9.1796875" hidden="1" customWidth="1"/>
    <col min="4" max="4" width="62.453125" customWidth="1"/>
    <col min="5" max="5" width="24.81640625" customWidth="1"/>
  </cols>
  <sheetData>
    <row r="1" spans="1:7" ht="27.75" customHeight="1">
      <c r="A1" s="23" t="s">
        <v>492</v>
      </c>
      <c r="D1" s="87" t="s">
        <v>498</v>
      </c>
      <c r="E1" s="87"/>
    </row>
    <row r="4" spans="1:7" hidden="1"/>
    <row r="5" spans="1:7" hidden="1"/>
    <row r="6" spans="1:7" hidden="1">
      <c r="A6" s="72"/>
      <c r="B6" s="72"/>
      <c r="C6" s="72" t="s">
        <v>493</v>
      </c>
      <c r="D6" s="72"/>
      <c r="E6" s="72"/>
      <c r="F6" s="72"/>
      <c r="G6" s="72"/>
    </row>
    <row r="7" spans="1:7" hidden="1">
      <c r="A7" s="72"/>
      <c r="B7" s="72"/>
      <c r="C7" s="72"/>
      <c r="D7" s="72"/>
      <c r="E7" s="72"/>
      <c r="F7" s="72"/>
      <c r="G7" s="72"/>
    </row>
    <row r="8" spans="1:7" hidden="1">
      <c r="A8" s="72"/>
      <c r="B8" s="72"/>
      <c r="C8" s="72"/>
      <c r="D8" s="72"/>
      <c r="E8" s="72"/>
      <c r="F8" s="72"/>
      <c r="G8" s="72"/>
    </row>
    <row r="9" spans="1:7" hidden="1">
      <c r="A9" s="72"/>
      <c r="B9" s="72"/>
      <c r="C9" s="72" t="s">
        <v>298</v>
      </c>
      <c r="D9" s="72" t="s">
        <v>302</v>
      </c>
      <c r="E9" s="72"/>
      <c r="F9" s="72" t="s">
        <v>297</v>
      </c>
      <c r="G9" s="72" t="s">
        <v>299</v>
      </c>
    </row>
    <row r="10" spans="1:7">
      <c r="A10" s="72"/>
      <c r="B10" s="72"/>
      <c r="C10" s="72" t="s">
        <v>302</v>
      </c>
      <c r="D10" s="53"/>
      <c r="E10" s="24" t="s">
        <v>10</v>
      </c>
      <c r="F10" s="52"/>
      <c r="G10" s="72"/>
    </row>
    <row r="11" spans="1:7" hidden="1">
      <c r="A11" s="72"/>
      <c r="B11" s="72"/>
      <c r="C11" s="72" t="s">
        <v>297</v>
      </c>
      <c r="G11" s="72"/>
    </row>
    <row r="12" spans="1:7">
      <c r="A12" s="72"/>
      <c r="B12" s="72"/>
      <c r="C12" s="72"/>
      <c r="D12" s="90" t="s">
        <v>495</v>
      </c>
      <c r="E12" s="91"/>
      <c r="G12" s="72"/>
    </row>
    <row r="13" spans="1:7">
      <c r="A13" s="72"/>
      <c r="B13" s="72"/>
      <c r="C13" s="72"/>
      <c r="D13" s="90" t="s">
        <v>54</v>
      </c>
      <c r="E13" s="94"/>
      <c r="G13" s="72"/>
    </row>
    <row r="14" spans="1:7">
      <c r="A14" s="72" t="s">
        <v>510</v>
      </c>
      <c r="B14" s="72"/>
      <c r="C14" s="72"/>
      <c r="D14" s="28" t="s">
        <v>55</v>
      </c>
      <c r="E14" s="43"/>
      <c r="G14" s="72"/>
    </row>
    <row r="15" spans="1:7">
      <c r="A15" s="72" t="s">
        <v>511</v>
      </c>
      <c r="B15" s="72"/>
      <c r="C15" s="72"/>
      <c r="D15" s="28" t="s">
        <v>56</v>
      </c>
      <c r="E15" s="43"/>
      <c r="G15" s="72"/>
    </row>
    <row r="16" spans="1:7">
      <c r="A16" s="72" t="s">
        <v>512</v>
      </c>
      <c r="B16" s="72"/>
      <c r="C16" s="72"/>
      <c r="D16" s="29" t="s">
        <v>57</v>
      </c>
      <c r="E16" s="44">
        <f>E14-E15</f>
        <v>0</v>
      </c>
      <c r="G16" s="72"/>
    </row>
    <row r="17" spans="1:7">
      <c r="A17" s="72"/>
      <c r="B17" s="72"/>
      <c r="C17" s="72"/>
      <c r="D17" s="92" t="s">
        <v>58</v>
      </c>
      <c r="E17" s="93"/>
      <c r="G17" s="72"/>
    </row>
    <row r="18" spans="1:7">
      <c r="A18" s="72" t="s">
        <v>513</v>
      </c>
      <c r="B18" s="72"/>
      <c r="C18" s="72"/>
      <c r="D18" s="28" t="s">
        <v>61</v>
      </c>
      <c r="E18" s="43"/>
      <c r="G18" s="72"/>
    </row>
    <row r="19" spans="1:7">
      <c r="A19" s="72" t="s">
        <v>514</v>
      </c>
      <c r="B19" s="72"/>
      <c r="C19" s="72"/>
      <c r="D19" s="28" t="s">
        <v>62</v>
      </c>
      <c r="E19" s="43"/>
      <c r="G19" s="72"/>
    </row>
    <row r="20" spans="1:7">
      <c r="A20" s="72" t="s">
        <v>515</v>
      </c>
      <c r="B20" s="72"/>
      <c r="C20" s="72"/>
      <c r="D20" s="28" t="s">
        <v>63</v>
      </c>
      <c r="E20" s="43"/>
      <c r="G20" s="72"/>
    </row>
    <row r="21" spans="1:7">
      <c r="A21" s="72" t="s">
        <v>516</v>
      </c>
      <c r="B21" s="72"/>
      <c r="C21" s="72"/>
      <c r="D21" s="28" t="s">
        <v>64</v>
      </c>
      <c r="E21" s="43"/>
      <c r="G21" s="72"/>
    </row>
    <row r="22" spans="1:7">
      <c r="A22" s="72" t="s">
        <v>517</v>
      </c>
      <c r="B22" s="72"/>
      <c r="C22" s="72"/>
      <c r="D22" s="29" t="s">
        <v>65</v>
      </c>
      <c r="E22" s="44">
        <f>E18+E19+E20+E21</f>
        <v>0</v>
      </c>
      <c r="G22" s="72"/>
    </row>
    <row r="23" spans="1:7">
      <c r="A23" s="72" t="s">
        <v>518</v>
      </c>
      <c r="B23" s="72"/>
      <c r="C23" s="72"/>
      <c r="D23" s="27" t="s">
        <v>66</v>
      </c>
      <c r="E23" s="45">
        <f>E16+E22</f>
        <v>0</v>
      </c>
      <c r="G23" s="72"/>
    </row>
    <row r="24" spans="1:7" ht="31.5" customHeight="1">
      <c r="A24" s="72"/>
      <c r="B24" s="72"/>
      <c r="C24" s="72"/>
      <c r="D24" s="88" t="s">
        <v>496</v>
      </c>
      <c r="E24" s="95"/>
      <c r="G24" s="72"/>
    </row>
    <row r="25" spans="1:7" ht="48.75" customHeight="1">
      <c r="A25" s="72"/>
      <c r="B25" s="72"/>
      <c r="C25" s="72"/>
      <c r="D25" s="88" t="s">
        <v>505</v>
      </c>
      <c r="E25" s="95"/>
      <c r="G25" s="72"/>
    </row>
    <row r="26" spans="1:7" ht="97.5" customHeight="1">
      <c r="A26" s="72"/>
      <c r="B26" s="72"/>
      <c r="C26" s="72"/>
      <c r="D26" s="88" t="s">
        <v>506</v>
      </c>
      <c r="E26" s="95"/>
      <c r="G26" s="72"/>
    </row>
    <row r="27" spans="1:7">
      <c r="A27" s="72"/>
      <c r="B27" s="72"/>
      <c r="C27" s="72"/>
      <c r="D27" s="90" t="s">
        <v>67</v>
      </c>
      <c r="E27" s="91"/>
      <c r="G27" s="72"/>
    </row>
    <row r="28" spans="1:7">
      <c r="A28" s="72" t="s">
        <v>519</v>
      </c>
      <c r="B28" s="72"/>
      <c r="C28" s="72"/>
      <c r="D28" s="28" t="s">
        <v>68</v>
      </c>
      <c r="E28" s="43"/>
      <c r="G28" s="72"/>
    </row>
    <row r="29" spans="1:7">
      <c r="A29" s="72" t="s">
        <v>520</v>
      </c>
      <c r="B29" s="72"/>
      <c r="C29" s="72"/>
      <c r="D29" s="28" t="s">
        <v>69</v>
      </c>
      <c r="E29" s="43"/>
      <c r="G29" s="72"/>
    </row>
    <row r="30" spans="1:7">
      <c r="A30" s="72" t="s">
        <v>521</v>
      </c>
      <c r="B30" s="72"/>
      <c r="C30" s="72"/>
      <c r="D30" s="28" t="s">
        <v>70</v>
      </c>
      <c r="E30" s="43"/>
      <c r="G30" s="72"/>
    </row>
    <row r="31" spans="1:7">
      <c r="A31" s="72" t="s">
        <v>522</v>
      </c>
      <c r="B31" s="72"/>
      <c r="C31" s="72"/>
      <c r="D31" s="28" t="s">
        <v>71</v>
      </c>
      <c r="E31" s="43"/>
      <c r="G31" s="72"/>
    </row>
    <row r="32" spans="1:7">
      <c r="A32" s="72" t="s">
        <v>523</v>
      </c>
      <c r="B32" s="72"/>
      <c r="C32" s="72"/>
      <c r="D32" s="28" t="s">
        <v>72</v>
      </c>
      <c r="E32" s="43"/>
      <c r="G32" s="72"/>
    </row>
    <row r="33" spans="1:7">
      <c r="A33" s="72" t="s">
        <v>525</v>
      </c>
      <c r="B33" s="72"/>
      <c r="C33" s="72"/>
      <c r="D33" s="28" t="s">
        <v>73</v>
      </c>
      <c r="E33" s="43"/>
      <c r="G33" s="72"/>
    </row>
    <row r="34" spans="1:7">
      <c r="A34" s="72" t="s">
        <v>526</v>
      </c>
      <c r="B34" s="72"/>
      <c r="C34" s="72"/>
      <c r="D34" s="29" t="s">
        <v>74</v>
      </c>
      <c r="E34" s="44">
        <f>E28+E29+E30+E31+E32+E33</f>
        <v>0</v>
      </c>
      <c r="G34" s="72"/>
    </row>
    <row r="35" spans="1:7">
      <c r="A35" s="72" t="s">
        <v>527</v>
      </c>
      <c r="B35" s="72"/>
      <c r="C35" s="72"/>
      <c r="D35" s="29" t="s">
        <v>75</v>
      </c>
      <c r="E35" s="44">
        <f>IF(E23&gt;0,IF(E34&gt;E23,E34-E23,0),E34)</f>
        <v>0</v>
      </c>
      <c r="G35" s="72"/>
    </row>
    <row r="36" spans="1:7">
      <c r="A36" s="72" t="s">
        <v>528</v>
      </c>
      <c r="B36" s="72"/>
      <c r="C36" s="72"/>
      <c r="D36" s="29" t="s">
        <v>76</v>
      </c>
      <c r="E36" s="44">
        <f>E34-E35</f>
        <v>0</v>
      </c>
      <c r="G36" s="72"/>
    </row>
    <row r="37" spans="1:7">
      <c r="A37" s="72" t="s">
        <v>529</v>
      </c>
      <c r="B37" s="72"/>
      <c r="C37" s="72"/>
      <c r="D37" s="29" t="s">
        <v>77</v>
      </c>
      <c r="E37" s="44">
        <f>E23+E36</f>
        <v>0</v>
      </c>
      <c r="G37" s="72"/>
    </row>
    <row r="38" spans="1:7">
      <c r="A38" s="72"/>
      <c r="B38" s="72"/>
      <c r="C38" s="72"/>
      <c r="D38" s="90" t="s">
        <v>507</v>
      </c>
      <c r="E38" s="91"/>
      <c r="G38" s="72"/>
    </row>
    <row r="39" spans="1:7" ht="29">
      <c r="A39" s="72" t="s">
        <v>530</v>
      </c>
      <c r="B39" s="72"/>
      <c r="C39" s="72"/>
      <c r="D39" s="30" t="s">
        <v>78</v>
      </c>
      <c r="E39" s="44">
        <f>'Risk Assets On BS Items'!I13+'Risk Assets On BS Items'!I18+'Risk Assets On BS Items'!I34+'Risk Assets On BS Items'!I61+'Risk Assets On BS Items'!I62+'Risk Assets On BS Items'!I90</f>
        <v>0</v>
      </c>
      <c r="G39" s="72"/>
    </row>
    <row r="40" spans="1:7" ht="29">
      <c r="A40" s="72" t="s">
        <v>531</v>
      </c>
      <c r="B40" s="72"/>
      <c r="C40" s="72"/>
      <c r="D40" s="30" t="s">
        <v>79</v>
      </c>
      <c r="E40" s="44">
        <f>'Off BS Items'!K45+'Weighted Non Fund Exp'!J33+'Contracts &amp; Derivatives'!I67</f>
        <v>0</v>
      </c>
      <c r="G40" s="72"/>
    </row>
    <row r="41" spans="1:7">
      <c r="A41" s="72" t="s">
        <v>532</v>
      </c>
      <c r="B41" s="72"/>
      <c r="C41" s="72"/>
      <c r="D41" s="31" t="s">
        <v>80</v>
      </c>
      <c r="E41" s="44">
        <f>E39+E40</f>
        <v>0</v>
      </c>
      <c r="G41" s="72"/>
    </row>
    <row r="42" spans="1:7">
      <c r="A42" s="72" t="s">
        <v>533</v>
      </c>
      <c r="B42" s="72"/>
      <c r="C42" s="72"/>
      <c r="D42" s="31" t="s">
        <v>508</v>
      </c>
      <c r="E42" s="83">
        <f>ROUND(IF(E41=0,0,(E37/E41)),4)</f>
        <v>0</v>
      </c>
      <c r="G42" s="72"/>
    </row>
    <row r="43" spans="1:7" ht="32.25" customHeight="1">
      <c r="A43" s="72"/>
      <c r="B43" s="72"/>
      <c r="C43" s="72"/>
      <c r="D43" s="88" t="s">
        <v>509</v>
      </c>
      <c r="E43" s="89"/>
      <c r="G43" s="72"/>
    </row>
    <row r="44" spans="1:7">
      <c r="A44" s="72"/>
      <c r="B44" s="72"/>
      <c r="C44" s="72" t="s">
        <v>297</v>
      </c>
      <c r="G44" s="72"/>
    </row>
    <row r="45" spans="1:7">
      <c r="A45" s="72"/>
      <c r="B45" s="72"/>
      <c r="C45" s="72" t="s">
        <v>300</v>
      </c>
      <c r="D45" s="72"/>
      <c r="E45" s="72"/>
      <c r="F45" s="72"/>
      <c r="G45" s="72" t="s">
        <v>301</v>
      </c>
    </row>
  </sheetData>
  <sheetProtection password="A44A" sheet="1" objects="1" scenarios="1"/>
  <mergeCells count="10">
    <mergeCell ref="D43:E43"/>
    <mergeCell ref="D38:E38"/>
    <mergeCell ref="D27:E27"/>
    <mergeCell ref="D17:E17"/>
    <mergeCell ref="D1:E1"/>
    <mergeCell ref="D13:E13"/>
    <mergeCell ref="D26:E26"/>
    <mergeCell ref="D25:E25"/>
    <mergeCell ref="D24:E24"/>
    <mergeCell ref="D12:E12"/>
  </mergeCells>
  <phoneticPr fontId="2" type="noConversion"/>
  <dataValidations count="1">
    <dataValidation type="decimal" allowBlank="1" showInputMessage="1" showErrorMessage="1" errorTitle="Input Error" error="Please enter a numeric value between -99999999999999999 and 99999999999999999" sqref="E39:E42 E28:E37 E18:E23 E14:E16">
      <formula1>-99999999999999900</formula1>
      <formula2>99999999999999900</formula2>
    </dataValidation>
  </dataValidations>
  <hyperlinks>
    <hyperlink ref="D4" location="Navigation!A1" display="Back to Navigation"/>
  </hyperlinks>
  <pageMargins left="0.75" right="0.75" top="1" bottom="1" header="0.5" footer="0.5"/>
  <pageSetup orientation="portrait" horizontalDpi="200" verticalDpi="2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K94"/>
  <sheetViews>
    <sheetView showGridLines="0" workbookViewId="0">
      <pane xSplit="3" ySplit="12" topLeftCell="D58" activePane="bottomRight" state="frozen"/>
      <selection pane="topRight" activeCell="D1" sqref="D1"/>
      <selection pane="bottomLeft" activeCell="A13" sqref="A13"/>
      <selection pane="bottomRight" activeCell="M60" sqref="M60"/>
    </sheetView>
  </sheetViews>
  <sheetFormatPr defaultRowHeight="14.5"/>
  <cols>
    <col min="1" max="1" width="10.1796875" hidden="1" customWidth="1"/>
    <col min="2" max="2" width="6.1796875" hidden="1" customWidth="1"/>
    <col min="3" max="3" width="5.81640625" hidden="1" customWidth="1"/>
    <col min="4" max="4" width="47.453125" customWidth="1"/>
    <col min="5" max="5" width="18.54296875" customWidth="1"/>
    <col min="6" max="6" width="18" customWidth="1"/>
    <col min="7" max="7" width="18.7265625" customWidth="1"/>
    <col min="8" max="8" width="11.1796875" customWidth="1"/>
    <col min="9" max="9" width="20" customWidth="1"/>
  </cols>
  <sheetData>
    <row r="1" spans="1:11" ht="27.75" customHeight="1">
      <c r="A1" s="23" t="s">
        <v>534</v>
      </c>
      <c r="D1" s="87" t="s">
        <v>503</v>
      </c>
      <c r="E1" s="87"/>
      <c r="F1" s="87"/>
      <c r="G1" s="87"/>
      <c r="H1" s="87"/>
      <c r="I1" s="87"/>
    </row>
    <row r="2" spans="1:11" hidden="1"/>
    <row r="3" spans="1:11" hidden="1"/>
    <row r="4" spans="1:11" hidden="1"/>
    <row r="5" spans="1:11" hidden="1"/>
    <row r="6" spans="1:11" hidden="1">
      <c r="A6" s="72"/>
      <c r="B6" s="72"/>
      <c r="C6" s="72" t="s">
        <v>535</v>
      </c>
      <c r="D6" s="72"/>
      <c r="E6" s="72"/>
      <c r="F6" s="72"/>
      <c r="G6" s="72"/>
      <c r="H6" s="72"/>
      <c r="I6" s="72"/>
      <c r="J6" s="72"/>
      <c r="K6" s="72"/>
    </row>
    <row r="7" spans="1:11" hidden="1">
      <c r="A7" s="72"/>
      <c r="B7" s="72"/>
      <c r="C7" s="72"/>
      <c r="D7" s="72"/>
      <c r="E7" s="72" t="s">
        <v>614</v>
      </c>
      <c r="F7" s="72" t="s">
        <v>615</v>
      </c>
      <c r="G7" s="72" t="s">
        <v>616</v>
      </c>
      <c r="H7" s="72" t="s">
        <v>617</v>
      </c>
      <c r="I7" s="72" t="s">
        <v>618</v>
      </c>
      <c r="J7" s="72"/>
      <c r="K7" s="72"/>
    </row>
    <row r="8" spans="1:11">
      <c r="A8" s="72"/>
      <c r="B8" s="72"/>
      <c r="C8" s="72"/>
      <c r="D8" s="72"/>
      <c r="E8" s="72"/>
      <c r="F8" s="72"/>
      <c r="G8" s="72"/>
      <c r="H8" s="72"/>
      <c r="I8" s="72"/>
      <c r="J8" s="72"/>
      <c r="K8" s="72"/>
    </row>
    <row r="9" spans="1:11">
      <c r="A9" s="72"/>
      <c r="B9" s="72"/>
      <c r="C9" s="72" t="s">
        <v>298</v>
      </c>
      <c r="D9" s="72" t="s">
        <v>302</v>
      </c>
      <c r="E9" s="72"/>
      <c r="F9" s="72"/>
      <c r="G9" s="72"/>
      <c r="H9" s="72"/>
      <c r="I9" s="72"/>
      <c r="J9" s="72" t="s">
        <v>297</v>
      </c>
      <c r="K9" s="72" t="s">
        <v>299</v>
      </c>
    </row>
    <row r="10" spans="1:11">
      <c r="A10" s="72"/>
      <c r="B10" s="72"/>
      <c r="C10" s="72" t="s">
        <v>302</v>
      </c>
      <c r="D10" s="98" t="s">
        <v>574</v>
      </c>
      <c r="E10" s="100" t="s">
        <v>10</v>
      </c>
      <c r="F10" s="101"/>
      <c r="G10" s="101"/>
      <c r="H10" s="101"/>
      <c r="I10" s="102"/>
      <c r="J10" s="40"/>
      <c r="K10" s="72"/>
    </row>
    <row r="11" spans="1:11" ht="29">
      <c r="A11" s="72"/>
      <c r="B11" s="72"/>
      <c r="C11" s="72" t="s">
        <v>302</v>
      </c>
      <c r="D11" s="99"/>
      <c r="E11" s="25" t="s">
        <v>575</v>
      </c>
      <c r="F11" s="25" t="s">
        <v>576</v>
      </c>
      <c r="G11" s="25" t="s">
        <v>577</v>
      </c>
      <c r="H11" s="25" t="s">
        <v>578</v>
      </c>
      <c r="I11" s="25" t="s">
        <v>579</v>
      </c>
      <c r="K11" s="72"/>
    </row>
    <row r="12" spans="1:11" hidden="1">
      <c r="A12" s="72"/>
      <c r="B12" s="72"/>
      <c r="C12" s="72" t="s">
        <v>297</v>
      </c>
      <c r="D12" s="33"/>
      <c r="E12" s="33"/>
      <c r="F12" s="33"/>
      <c r="G12" s="33"/>
      <c r="H12" s="33"/>
      <c r="I12" s="33"/>
      <c r="K12" s="72"/>
    </row>
    <row r="13" spans="1:11">
      <c r="A13" s="72"/>
      <c r="B13" s="72" t="s">
        <v>619</v>
      </c>
      <c r="C13" s="72"/>
      <c r="D13" s="29" t="s">
        <v>536</v>
      </c>
      <c r="E13" s="44">
        <f>E14+E15+E16+E17</f>
        <v>0</v>
      </c>
      <c r="F13" s="44">
        <f>F14+F15+F16+F17</f>
        <v>0</v>
      </c>
      <c r="G13" s="44">
        <f>E13-F13</f>
        <v>0</v>
      </c>
      <c r="H13" s="75"/>
      <c r="I13" s="44">
        <f>I14+I15+I16+I17</f>
        <v>0</v>
      </c>
      <c r="K13" s="72"/>
    </row>
    <row r="14" spans="1:11">
      <c r="A14" s="72"/>
      <c r="B14" s="72" t="s">
        <v>620</v>
      </c>
      <c r="C14" s="72"/>
      <c r="D14" s="28" t="s">
        <v>537</v>
      </c>
      <c r="E14" s="43"/>
      <c r="F14" s="43"/>
      <c r="G14" s="44">
        <f t="shared" ref="G14:G31" si="0">E14-F14</f>
        <v>0</v>
      </c>
      <c r="H14" s="79">
        <v>0</v>
      </c>
      <c r="I14" s="44">
        <f>ROUND((G14*H14),2)</f>
        <v>0</v>
      </c>
      <c r="K14" s="72"/>
    </row>
    <row r="15" spans="1:11">
      <c r="A15" s="72"/>
      <c r="B15" s="72" t="s">
        <v>621</v>
      </c>
      <c r="C15" s="72"/>
      <c r="D15" s="28" t="s">
        <v>538</v>
      </c>
      <c r="E15" s="43"/>
      <c r="F15" s="43"/>
      <c r="G15" s="44">
        <f t="shared" si="0"/>
        <v>0</v>
      </c>
      <c r="H15" s="79">
        <v>0</v>
      </c>
      <c r="I15" s="44">
        <f>ROUND((G15*H15),2)</f>
        <v>0</v>
      </c>
      <c r="K15" s="72"/>
    </row>
    <row r="16" spans="1:11">
      <c r="A16" s="72"/>
      <c r="B16" s="72" t="s">
        <v>622</v>
      </c>
      <c r="C16" s="72"/>
      <c r="D16" s="28" t="s">
        <v>539</v>
      </c>
      <c r="E16" s="43"/>
      <c r="F16" s="43"/>
      <c r="G16" s="44">
        <f t="shared" si="0"/>
        <v>0</v>
      </c>
      <c r="H16" s="79">
        <v>0.2</v>
      </c>
      <c r="I16" s="44">
        <f t="shared" ref="I16:I38" si="1">ROUND((G16*H16),2)</f>
        <v>0</v>
      </c>
      <c r="K16" s="72"/>
    </row>
    <row r="17" spans="1:11">
      <c r="A17" s="72"/>
      <c r="B17" s="72" t="s">
        <v>623</v>
      </c>
      <c r="C17" s="72"/>
      <c r="D17" s="28" t="s">
        <v>11</v>
      </c>
      <c r="E17" s="43"/>
      <c r="F17" s="43"/>
      <c r="G17" s="44">
        <f t="shared" si="0"/>
        <v>0</v>
      </c>
      <c r="H17" s="79">
        <v>0.2</v>
      </c>
      <c r="I17" s="44">
        <f t="shared" si="1"/>
        <v>0</v>
      </c>
      <c r="K17" s="72"/>
    </row>
    <row r="18" spans="1:11">
      <c r="A18" s="72"/>
      <c r="B18" s="72" t="s">
        <v>624</v>
      </c>
      <c r="C18" s="72"/>
      <c r="D18" s="29" t="s">
        <v>540</v>
      </c>
      <c r="E18" s="44">
        <f>E19+E20+E21+E22+E23+E24+E25+E26+E27+E28+E29+E30+E31+E33</f>
        <v>0</v>
      </c>
      <c r="F18" s="44">
        <f>F19+F20+F21+F22+F23+F24+F25+F26+F27+F28+F29+F30+F31+F33</f>
        <v>0</v>
      </c>
      <c r="G18" s="44">
        <f t="shared" si="0"/>
        <v>0</v>
      </c>
      <c r="H18" s="75"/>
      <c r="I18" s="44">
        <f>I19+I20+I21+I22+I23+I24+I25+I26+I27+I28+I29+I30+I31+I33</f>
        <v>0</v>
      </c>
      <c r="K18" s="72"/>
    </row>
    <row r="19" spans="1:11">
      <c r="A19" s="72"/>
      <c r="B19" s="72" t="s">
        <v>625</v>
      </c>
      <c r="C19" s="72"/>
      <c r="D19" s="28" t="s">
        <v>541</v>
      </c>
      <c r="E19" s="43"/>
      <c r="F19" s="43"/>
      <c r="G19" s="44">
        <f t="shared" si="0"/>
        <v>0</v>
      </c>
      <c r="H19" s="79">
        <v>2.5000000000000001E-2</v>
      </c>
      <c r="I19" s="44">
        <f t="shared" si="1"/>
        <v>0</v>
      </c>
      <c r="K19" s="72"/>
    </row>
    <row r="20" spans="1:11" ht="29">
      <c r="A20" s="72"/>
      <c r="B20" s="72" t="s">
        <v>626</v>
      </c>
      <c r="C20" s="72"/>
      <c r="D20" s="28" t="s">
        <v>542</v>
      </c>
      <c r="E20" s="43"/>
      <c r="F20" s="43"/>
      <c r="G20" s="44">
        <f t="shared" si="0"/>
        <v>0</v>
      </c>
      <c r="H20" s="79">
        <v>2.5000000000000001E-2</v>
      </c>
      <c r="I20" s="44">
        <f t="shared" si="1"/>
        <v>0</v>
      </c>
      <c r="K20" s="72"/>
    </row>
    <row r="21" spans="1:11" ht="29">
      <c r="A21" s="72"/>
      <c r="B21" s="72" t="s">
        <v>627</v>
      </c>
      <c r="C21" s="72"/>
      <c r="D21" s="28" t="s">
        <v>543</v>
      </c>
      <c r="E21" s="43"/>
      <c r="F21" s="43"/>
      <c r="G21" s="44">
        <f t="shared" si="0"/>
        <v>0</v>
      </c>
      <c r="H21" s="79">
        <v>2.5000000000000001E-2</v>
      </c>
      <c r="I21" s="44">
        <f t="shared" si="1"/>
        <v>0</v>
      </c>
      <c r="K21" s="72"/>
    </row>
    <row r="22" spans="1:11" ht="91.5" customHeight="1">
      <c r="A22" s="72"/>
      <c r="B22" s="72" t="s">
        <v>628</v>
      </c>
      <c r="C22" s="72"/>
      <c r="D22" s="28" t="s">
        <v>379</v>
      </c>
      <c r="E22" s="43"/>
      <c r="F22" s="43"/>
      <c r="G22" s="44">
        <f t="shared" si="0"/>
        <v>0</v>
      </c>
      <c r="H22" s="79">
        <v>2.5000000000000001E-2</v>
      </c>
      <c r="I22" s="44">
        <f t="shared" si="1"/>
        <v>0</v>
      </c>
      <c r="K22" s="72"/>
    </row>
    <row r="23" spans="1:11" ht="87">
      <c r="A23" s="72"/>
      <c r="B23" s="72" t="s">
        <v>629</v>
      </c>
      <c r="C23" s="72"/>
      <c r="D23" s="28" t="s">
        <v>490</v>
      </c>
      <c r="E23" s="43"/>
      <c r="F23" s="43"/>
      <c r="G23" s="44">
        <f t="shared" si="0"/>
        <v>0</v>
      </c>
      <c r="H23" s="79">
        <v>2.5000000000000001E-2</v>
      </c>
      <c r="I23" s="44">
        <f t="shared" si="1"/>
        <v>0</v>
      </c>
      <c r="K23" s="72"/>
    </row>
    <row r="24" spans="1:11" ht="87">
      <c r="A24" s="72"/>
      <c r="B24" s="72" t="s">
        <v>630</v>
      </c>
      <c r="C24" s="72"/>
      <c r="D24" s="28" t="s">
        <v>491</v>
      </c>
      <c r="E24" s="43"/>
      <c r="F24" s="43"/>
      <c r="G24" s="44">
        <f t="shared" si="0"/>
        <v>0</v>
      </c>
      <c r="H24" s="79">
        <v>1.0249999999999999</v>
      </c>
      <c r="I24" s="44">
        <f t="shared" si="1"/>
        <v>0</v>
      </c>
      <c r="K24" s="72"/>
    </row>
    <row r="25" spans="1:11" ht="48.75" customHeight="1">
      <c r="A25" s="72"/>
      <c r="B25" s="72" t="s">
        <v>631</v>
      </c>
      <c r="C25" s="72"/>
      <c r="D25" s="28" t="s">
        <v>544</v>
      </c>
      <c r="E25" s="43"/>
      <c r="F25" s="43"/>
      <c r="G25" s="44">
        <f t="shared" si="0"/>
        <v>0</v>
      </c>
      <c r="H25" s="79">
        <v>0.22500000000000001</v>
      </c>
      <c r="I25" s="44">
        <f t="shared" si="1"/>
        <v>0</v>
      </c>
      <c r="K25" s="72"/>
    </row>
    <row r="26" spans="1:11" ht="43.5">
      <c r="A26" s="72"/>
      <c r="B26" s="72" t="s">
        <v>632</v>
      </c>
      <c r="C26" s="72"/>
      <c r="D26" s="28" t="s">
        <v>545</v>
      </c>
      <c r="E26" s="43"/>
      <c r="F26" s="43"/>
      <c r="G26" s="44">
        <f t="shared" si="0"/>
        <v>0</v>
      </c>
      <c r="H26" s="79">
        <v>0.22500000000000001</v>
      </c>
      <c r="I26" s="44">
        <f t="shared" si="1"/>
        <v>0</v>
      </c>
      <c r="K26" s="72"/>
    </row>
    <row r="27" spans="1:11" ht="43.5">
      <c r="A27" s="72"/>
      <c r="B27" s="72" t="s">
        <v>633</v>
      </c>
      <c r="C27" s="72"/>
      <c r="D27" s="28" t="s">
        <v>546</v>
      </c>
      <c r="E27" s="43"/>
      <c r="F27" s="43"/>
      <c r="G27" s="44">
        <f t="shared" si="0"/>
        <v>0</v>
      </c>
      <c r="H27" s="79">
        <v>0.2</v>
      </c>
      <c r="I27" s="44">
        <f t="shared" si="1"/>
        <v>0</v>
      </c>
      <c r="K27" s="72"/>
    </row>
    <row r="28" spans="1:11" ht="29">
      <c r="A28" s="72"/>
      <c r="B28" s="72" t="s">
        <v>634</v>
      </c>
      <c r="C28" s="72"/>
      <c r="D28" s="28" t="s">
        <v>547</v>
      </c>
      <c r="E28" s="43"/>
      <c r="F28" s="43"/>
      <c r="G28" s="44">
        <f t="shared" si="0"/>
        <v>0</v>
      </c>
      <c r="H28" s="79">
        <v>0.2</v>
      </c>
      <c r="I28" s="44">
        <f t="shared" si="1"/>
        <v>0</v>
      </c>
      <c r="K28" s="72"/>
    </row>
    <row r="29" spans="1:11" ht="29">
      <c r="A29" s="72"/>
      <c r="B29" s="72" t="s">
        <v>635</v>
      </c>
      <c r="C29" s="72"/>
      <c r="D29" s="28" t="s">
        <v>548</v>
      </c>
      <c r="E29" s="43"/>
      <c r="F29" s="43"/>
      <c r="G29" s="44">
        <f t="shared" si="0"/>
        <v>0</v>
      </c>
      <c r="H29" s="79">
        <v>1.0249999999999999</v>
      </c>
      <c r="I29" s="44">
        <f t="shared" si="1"/>
        <v>0</v>
      </c>
      <c r="K29" s="72"/>
    </row>
    <row r="30" spans="1:11" ht="29">
      <c r="A30" s="72"/>
      <c r="B30" s="72" t="s">
        <v>636</v>
      </c>
      <c r="C30" s="72"/>
      <c r="D30" s="28" t="s">
        <v>549</v>
      </c>
      <c r="E30" s="43"/>
      <c r="F30" s="43"/>
      <c r="G30" s="44">
        <f t="shared" si="0"/>
        <v>0</v>
      </c>
      <c r="H30" s="79">
        <v>1.0249999999999999</v>
      </c>
      <c r="I30" s="44">
        <f t="shared" si="1"/>
        <v>0</v>
      </c>
      <c r="K30" s="72"/>
    </row>
    <row r="31" spans="1:11">
      <c r="A31" s="72"/>
      <c r="B31" s="72" t="s">
        <v>637</v>
      </c>
      <c r="C31" s="72"/>
      <c r="D31" s="28" t="s">
        <v>550</v>
      </c>
      <c r="E31" s="43"/>
      <c r="F31" s="43"/>
      <c r="G31" s="44">
        <f t="shared" si="0"/>
        <v>0</v>
      </c>
      <c r="H31" s="79">
        <v>1.0249999999999999</v>
      </c>
      <c r="I31" s="44">
        <f t="shared" si="1"/>
        <v>0</v>
      </c>
      <c r="K31" s="72"/>
    </row>
    <row r="32" spans="1:11" ht="15.5">
      <c r="A32" s="72"/>
      <c r="B32" s="72"/>
      <c r="C32" s="72"/>
      <c r="D32" s="88" t="s">
        <v>551</v>
      </c>
      <c r="E32" s="95"/>
      <c r="F32" s="95"/>
      <c r="G32" s="95"/>
      <c r="H32" s="95"/>
      <c r="I32" s="95"/>
      <c r="K32" s="72"/>
    </row>
    <row r="33" spans="1:11" ht="29">
      <c r="A33" s="72"/>
      <c r="B33" s="72" t="s">
        <v>638</v>
      </c>
      <c r="C33" s="72"/>
      <c r="D33" s="28" t="s">
        <v>552</v>
      </c>
      <c r="E33" s="43"/>
      <c r="F33" s="43"/>
      <c r="G33" s="44">
        <f>E33-F33</f>
        <v>0</v>
      </c>
      <c r="H33" s="79">
        <v>2.5000000000000001E-2</v>
      </c>
      <c r="I33" s="44">
        <f t="shared" si="1"/>
        <v>0</v>
      </c>
      <c r="K33" s="72"/>
    </row>
    <row r="34" spans="1:11">
      <c r="A34" s="72"/>
      <c r="B34" s="72" t="s">
        <v>639</v>
      </c>
      <c r="C34" s="72"/>
      <c r="D34" s="29" t="s">
        <v>553</v>
      </c>
      <c r="E34" s="44">
        <f>E35+E36+E37+E38+E39+E47+E52+E55+E56+E58+E59</f>
        <v>0</v>
      </c>
      <c r="F34" s="44">
        <f>F35+F36+F37+F38+F39+F47+F52+F55+F56+F58+F59</f>
        <v>0</v>
      </c>
      <c r="G34" s="44">
        <f t="shared" ref="G34:G45" si="2">E34-F34</f>
        <v>0</v>
      </c>
      <c r="H34" s="79"/>
      <c r="I34" s="44">
        <f>I35+I36+I37+I38+I39+I47+I52+I55+I56+I58+I59</f>
        <v>0</v>
      </c>
      <c r="K34" s="72"/>
    </row>
    <row r="35" spans="1:11" ht="43.5">
      <c r="A35" s="72"/>
      <c r="B35" s="72" t="s">
        <v>640</v>
      </c>
      <c r="C35" s="72"/>
      <c r="D35" s="28" t="s">
        <v>554</v>
      </c>
      <c r="E35" s="43"/>
      <c r="F35" s="43"/>
      <c r="G35" s="44">
        <f t="shared" si="2"/>
        <v>0</v>
      </c>
      <c r="H35" s="79">
        <v>0</v>
      </c>
      <c r="I35" s="44">
        <f t="shared" si="1"/>
        <v>0</v>
      </c>
      <c r="K35" s="72"/>
    </row>
    <row r="36" spans="1:11">
      <c r="A36" s="72"/>
      <c r="B36" s="72" t="s">
        <v>641</v>
      </c>
      <c r="C36" s="72"/>
      <c r="D36" s="28" t="s">
        <v>555</v>
      </c>
      <c r="E36" s="43"/>
      <c r="F36" s="43"/>
      <c r="G36" s="44">
        <f t="shared" si="2"/>
        <v>0</v>
      </c>
      <c r="H36" s="79">
        <v>0</v>
      </c>
      <c r="I36" s="44">
        <f t="shared" si="1"/>
        <v>0</v>
      </c>
      <c r="K36" s="72"/>
    </row>
    <row r="37" spans="1:11" ht="29">
      <c r="A37" s="72"/>
      <c r="B37" s="72" t="s">
        <v>642</v>
      </c>
      <c r="C37" s="72"/>
      <c r="D37" s="28" t="s">
        <v>556</v>
      </c>
      <c r="E37" s="43"/>
      <c r="F37" s="43"/>
      <c r="G37" s="44">
        <f t="shared" si="2"/>
        <v>0</v>
      </c>
      <c r="H37" s="79">
        <v>1</v>
      </c>
      <c r="I37" s="44">
        <f t="shared" si="1"/>
        <v>0</v>
      </c>
      <c r="K37" s="72"/>
    </row>
    <row r="38" spans="1:11">
      <c r="A38" s="72"/>
      <c r="B38" s="72" t="s">
        <v>643</v>
      </c>
      <c r="C38" s="72"/>
      <c r="D38" s="28" t="s">
        <v>557</v>
      </c>
      <c r="E38" s="43"/>
      <c r="F38" s="43"/>
      <c r="G38" s="44">
        <f t="shared" si="2"/>
        <v>0</v>
      </c>
      <c r="H38" s="79">
        <v>1</v>
      </c>
      <c r="I38" s="44">
        <f t="shared" si="1"/>
        <v>0</v>
      </c>
      <c r="K38" s="72"/>
    </row>
    <row r="39" spans="1:11">
      <c r="A39" s="72"/>
      <c r="B39" s="72" t="s">
        <v>644</v>
      </c>
      <c r="C39" s="72"/>
      <c r="D39" s="28" t="s">
        <v>558</v>
      </c>
      <c r="E39" s="44">
        <f>E40+E44+E45</f>
        <v>0</v>
      </c>
      <c r="F39" s="44">
        <f>F40+F44+F45</f>
        <v>0</v>
      </c>
      <c r="G39" s="44">
        <f t="shared" si="2"/>
        <v>0</v>
      </c>
      <c r="H39" s="79"/>
      <c r="I39" s="44">
        <f>I40+I44+I45</f>
        <v>0</v>
      </c>
      <c r="K39" s="72"/>
    </row>
    <row r="40" spans="1:11">
      <c r="A40" s="72"/>
      <c r="B40" s="72" t="s">
        <v>645</v>
      </c>
      <c r="C40" s="72"/>
      <c r="D40" s="28" t="s">
        <v>81</v>
      </c>
      <c r="E40" s="44">
        <f>E41+E42+E43</f>
        <v>0</v>
      </c>
      <c r="F40" s="44">
        <f>F41+F42+F43</f>
        <v>0</v>
      </c>
      <c r="G40" s="44">
        <f t="shared" si="2"/>
        <v>0</v>
      </c>
      <c r="H40" s="79"/>
      <c r="I40" s="44">
        <f>I41+I42+I43</f>
        <v>0</v>
      </c>
      <c r="K40" s="72"/>
    </row>
    <row r="41" spans="1:11">
      <c r="A41" s="72"/>
      <c r="B41" s="72" t="s">
        <v>646</v>
      </c>
      <c r="C41" s="72"/>
      <c r="D41" s="28" t="s">
        <v>82</v>
      </c>
      <c r="E41" s="43"/>
      <c r="F41" s="43"/>
      <c r="G41" s="44">
        <f t="shared" si="2"/>
        <v>0</v>
      </c>
      <c r="H41" s="79">
        <v>0.5</v>
      </c>
      <c r="I41" s="44">
        <f>ROUND((G41*H41),2)</f>
        <v>0</v>
      </c>
      <c r="K41" s="72"/>
    </row>
    <row r="42" spans="1:11">
      <c r="A42" s="72"/>
      <c r="B42" s="72" t="s">
        <v>647</v>
      </c>
      <c r="C42" s="72"/>
      <c r="D42" s="28" t="s">
        <v>83</v>
      </c>
      <c r="E42" s="43"/>
      <c r="F42" s="43"/>
      <c r="G42" s="44">
        <f t="shared" si="2"/>
        <v>0</v>
      </c>
      <c r="H42" s="79">
        <v>0.75</v>
      </c>
      <c r="I42" s="44">
        <f>ROUND((G42*H42),2)</f>
        <v>0</v>
      </c>
      <c r="K42" s="72"/>
    </row>
    <row r="43" spans="1:11" ht="15" customHeight="1">
      <c r="A43" s="72"/>
      <c r="B43" s="72" t="s">
        <v>648</v>
      </c>
      <c r="C43" s="72"/>
      <c r="D43" s="28" t="s">
        <v>84</v>
      </c>
      <c r="E43" s="43"/>
      <c r="F43" s="43"/>
      <c r="G43" s="44">
        <f t="shared" si="2"/>
        <v>0</v>
      </c>
      <c r="H43" s="79">
        <v>1</v>
      </c>
      <c r="I43" s="44">
        <f>ROUND((G43*H43),2)</f>
        <v>0</v>
      </c>
      <c r="K43" s="72"/>
    </row>
    <row r="44" spans="1:11">
      <c r="A44" s="72"/>
      <c r="B44" s="72" t="s">
        <v>649</v>
      </c>
      <c r="C44" s="72"/>
      <c r="D44" s="28" t="s">
        <v>85</v>
      </c>
      <c r="E44" s="43"/>
      <c r="F44" s="43"/>
      <c r="G44" s="44">
        <f t="shared" si="2"/>
        <v>0</v>
      </c>
      <c r="H44" s="79">
        <v>1</v>
      </c>
      <c r="I44" s="44">
        <f>ROUND((G44*H44),2)</f>
        <v>0</v>
      </c>
      <c r="K44" s="72"/>
    </row>
    <row r="45" spans="1:11" ht="29">
      <c r="A45" s="72"/>
      <c r="B45" s="72" t="s">
        <v>650</v>
      </c>
      <c r="C45" s="72"/>
      <c r="D45" s="28" t="s">
        <v>86</v>
      </c>
      <c r="E45" s="43"/>
      <c r="F45" s="43"/>
      <c r="G45" s="44">
        <f t="shared" si="2"/>
        <v>0</v>
      </c>
      <c r="H45" s="79">
        <v>1</v>
      </c>
      <c r="I45" s="44">
        <f>ROUND((G45*H45),2)</f>
        <v>0</v>
      </c>
      <c r="K45" s="72"/>
    </row>
    <row r="46" spans="1:11" ht="48" customHeight="1">
      <c r="A46" s="72"/>
      <c r="B46" s="72"/>
      <c r="C46" s="72"/>
      <c r="D46" s="96" t="s">
        <v>559</v>
      </c>
      <c r="E46" s="97"/>
      <c r="F46" s="97"/>
      <c r="G46" s="97"/>
      <c r="H46" s="97"/>
      <c r="I46" s="97"/>
      <c r="K46" s="72"/>
    </row>
    <row r="47" spans="1:11">
      <c r="A47" s="72"/>
      <c r="B47" s="72" t="s">
        <v>651</v>
      </c>
      <c r="C47" s="72"/>
      <c r="D47" s="28" t="s">
        <v>560</v>
      </c>
      <c r="E47" s="44">
        <f>E48+E49+E50+E51</f>
        <v>0</v>
      </c>
      <c r="F47" s="44">
        <f>F48+F49+F50+F51</f>
        <v>0</v>
      </c>
      <c r="G47" s="44">
        <f>E47-F47</f>
        <v>0</v>
      </c>
      <c r="H47" s="75"/>
      <c r="I47" s="44">
        <f>I48+I49+I50+I51</f>
        <v>0</v>
      </c>
      <c r="K47" s="72"/>
    </row>
    <row r="48" spans="1:11">
      <c r="A48" s="72"/>
      <c r="B48" s="72" t="s">
        <v>657</v>
      </c>
      <c r="C48" s="72"/>
      <c r="D48" s="28" t="s">
        <v>87</v>
      </c>
      <c r="E48" s="43"/>
      <c r="F48" s="43"/>
      <c r="G48" s="44">
        <f t="shared" ref="G48:G56" si="3">E48-F48</f>
        <v>0</v>
      </c>
      <c r="H48" s="79">
        <v>1.25</v>
      </c>
      <c r="I48" s="44">
        <f t="shared" ref="I48:I67" si="4">ROUND((G48*H48),2)</f>
        <v>0</v>
      </c>
      <c r="K48" s="72"/>
    </row>
    <row r="49" spans="1:11" ht="29">
      <c r="A49" s="72"/>
      <c r="B49" s="72" t="s">
        <v>658</v>
      </c>
      <c r="C49" s="72"/>
      <c r="D49" s="28" t="s">
        <v>88</v>
      </c>
      <c r="E49" s="43"/>
      <c r="F49" s="43"/>
      <c r="G49" s="44">
        <f t="shared" si="3"/>
        <v>0</v>
      </c>
      <c r="H49" s="79">
        <v>0.5</v>
      </c>
      <c r="I49" s="44">
        <f t="shared" si="4"/>
        <v>0</v>
      </c>
      <c r="K49" s="72"/>
    </row>
    <row r="50" spans="1:11" ht="29">
      <c r="A50" s="72"/>
      <c r="B50" s="72" t="s">
        <v>659</v>
      </c>
      <c r="C50" s="72"/>
      <c r="D50" s="28" t="s">
        <v>89</v>
      </c>
      <c r="E50" s="43"/>
      <c r="F50" s="43"/>
      <c r="G50" s="44">
        <f t="shared" si="3"/>
        <v>0</v>
      </c>
      <c r="H50" s="79">
        <v>1</v>
      </c>
      <c r="I50" s="44">
        <f t="shared" si="4"/>
        <v>0</v>
      </c>
      <c r="K50" s="72"/>
    </row>
    <row r="51" spans="1:11" ht="29">
      <c r="A51" s="72"/>
      <c r="B51" s="72" t="s">
        <v>660</v>
      </c>
      <c r="C51" s="72"/>
      <c r="D51" s="28" t="s">
        <v>90</v>
      </c>
      <c r="E51" s="43"/>
      <c r="F51" s="43"/>
      <c r="G51" s="44">
        <f t="shared" si="3"/>
        <v>0</v>
      </c>
      <c r="H51" s="79">
        <v>1.2749999999999999</v>
      </c>
      <c r="I51" s="44">
        <f t="shared" si="4"/>
        <v>0</v>
      </c>
      <c r="K51" s="72"/>
    </row>
    <row r="52" spans="1:11">
      <c r="A52" s="72"/>
      <c r="B52" s="72" t="s">
        <v>661</v>
      </c>
      <c r="C52" s="72"/>
      <c r="D52" s="28" t="s">
        <v>561</v>
      </c>
      <c r="E52" s="44">
        <f>E53+E54</f>
        <v>0</v>
      </c>
      <c r="F52" s="44">
        <f>F53+F54</f>
        <v>0</v>
      </c>
      <c r="G52" s="44">
        <f t="shared" si="3"/>
        <v>0</v>
      </c>
      <c r="H52" s="79"/>
      <c r="I52" s="44">
        <f>I53+I54</f>
        <v>0</v>
      </c>
      <c r="K52" s="72"/>
    </row>
    <row r="53" spans="1:11" ht="43.5">
      <c r="A53" s="72"/>
      <c r="B53" s="72" t="s">
        <v>662</v>
      </c>
      <c r="C53" s="72"/>
      <c r="D53" s="28" t="s">
        <v>91</v>
      </c>
      <c r="E53" s="43"/>
      <c r="F53" s="43"/>
      <c r="G53" s="44">
        <f t="shared" si="3"/>
        <v>0</v>
      </c>
      <c r="H53" s="79">
        <v>1</v>
      </c>
      <c r="I53" s="44">
        <f t="shared" si="4"/>
        <v>0</v>
      </c>
      <c r="K53" s="72"/>
    </row>
    <row r="54" spans="1:11" ht="45" customHeight="1">
      <c r="A54" s="72"/>
      <c r="B54" s="72" t="s">
        <v>672</v>
      </c>
      <c r="C54" s="72"/>
      <c r="D54" s="28" t="s">
        <v>92</v>
      </c>
      <c r="E54" s="43"/>
      <c r="F54" s="43"/>
      <c r="G54" s="44">
        <f t="shared" si="3"/>
        <v>0</v>
      </c>
      <c r="H54" s="79">
        <v>1.25</v>
      </c>
      <c r="I54" s="44">
        <f t="shared" si="4"/>
        <v>0</v>
      </c>
      <c r="K54" s="72"/>
    </row>
    <row r="55" spans="1:11">
      <c r="A55" s="72"/>
      <c r="B55" s="72" t="s">
        <v>673</v>
      </c>
      <c r="C55" s="72"/>
      <c r="D55" s="28" t="s">
        <v>504</v>
      </c>
      <c r="E55" s="43"/>
      <c r="F55" s="43"/>
      <c r="G55" s="44">
        <f t="shared" si="3"/>
        <v>0</v>
      </c>
      <c r="H55" s="79">
        <v>0.5</v>
      </c>
      <c r="I55" s="44">
        <f t="shared" si="4"/>
        <v>0</v>
      </c>
      <c r="K55" s="72"/>
    </row>
    <row r="56" spans="1:11">
      <c r="A56" s="72"/>
      <c r="B56" s="72" t="s">
        <v>524</v>
      </c>
      <c r="C56" s="72"/>
      <c r="D56" s="28" t="s">
        <v>37</v>
      </c>
      <c r="E56" s="43"/>
      <c r="F56" s="43"/>
      <c r="G56" s="44">
        <f t="shared" si="3"/>
        <v>0</v>
      </c>
      <c r="H56" s="79">
        <v>1</v>
      </c>
      <c r="I56" s="44">
        <f t="shared" si="4"/>
        <v>0</v>
      </c>
      <c r="K56" s="72"/>
    </row>
    <row r="57" spans="1:11" ht="33.75" customHeight="1">
      <c r="A57" s="72"/>
      <c r="B57" s="72"/>
      <c r="C57" s="72"/>
      <c r="D57" s="96" t="s">
        <v>674</v>
      </c>
      <c r="E57" s="97"/>
      <c r="F57" s="97"/>
      <c r="G57" s="97"/>
      <c r="H57" s="97"/>
      <c r="I57" s="97"/>
      <c r="K57" s="72"/>
    </row>
    <row r="58" spans="1:11" ht="29">
      <c r="A58" s="72"/>
      <c r="B58" s="72" t="s">
        <v>675</v>
      </c>
      <c r="C58" s="72"/>
      <c r="D58" s="28" t="s">
        <v>562</v>
      </c>
      <c r="E58" s="43"/>
      <c r="F58" s="43"/>
      <c r="G58" s="44">
        <f>E58-F58</f>
        <v>0</v>
      </c>
      <c r="H58" s="79">
        <v>0</v>
      </c>
      <c r="I58" s="44">
        <f t="shared" si="4"/>
        <v>0</v>
      </c>
      <c r="K58" s="72"/>
    </row>
    <row r="59" spans="1:11" ht="29">
      <c r="A59" s="72"/>
      <c r="B59" s="72" t="s">
        <v>676</v>
      </c>
      <c r="C59" s="72"/>
      <c r="D59" s="28" t="s">
        <v>563</v>
      </c>
      <c r="E59" s="43"/>
      <c r="F59" s="43"/>
      <c r="G59" s="44">
        <f>E59-F59</f>
        <v>0</v>
      </c>
      <c r="H59" s="79">
        <v>0.2</v>
      </c>
      <c r="I59" s="44">
        <f t="shared" si="4"/>
        <v>0</v>
      </c>
      <c r="K59" s="72"/>
    </row>
    <row r="60" spans="1:11" ht="112.5" customHeight="1">
      <c r="A60" s="72"/>
      <c r="B60" s="72"/>
      <c r="C60" s="72"/>
      <c r="D60" s="96" t="s">
        <v>613</v>
      </c>
      <c r="E60" s="97"/>
      <c r="F60" s="97"/>
      <c r="G60" s="97"/>
      <c r="H60" s="97"/>
      <c r="I60" s="97"/>
      <c r="K60" s="72"/>
    </row>
    <row r="61" spans="1:11" ht="29">
      <c r="A61" s="72"/>
      <c r="B61" s="72" t="s">
        <v>677</v>
      </c>
      <c r="C61" s="72"/>
      <c r="D61" s="32" t="s">
        <v>564</v>
      </c>
      <c r="E61" s="43"/>
      <c r="F61" s="43"/>
      <c r="G61" s="44">
        <f>E61-F61</f>
        <v>0</v>
      </c>
      <c r="H61" s="79">
        <v>0.2</v>
      </c>
      <c r="I61" s="44">
        <f t="shared" si="4"/>
        <v>0</v>
      </c>
      <c r="K61" s="72"/>
    </row>
    <row r="62" spans="1:11">
      <c r="A62" s="72"/>
      <c r="B62" s="72" t="s">
        <v>678</v>
      </c>
      <c r="C62" s="72"/>
      <c r="D62" s="34" t="s">
        <v>565</v>
      </c>
      <c r="E62" s="44">
        <f>E63+E64+E65+E66+E67+E68</f>
        <v>0</v>
      </c>
      <c r="F62" s="44">
        <f>F63+F64+F65+F66+F67+F68</f>
        <v>0</v>
      </c>
      <c r="G62" s="44">
        <f t="shared" ref="G62:G68" si="5">E62-F62</f>
        <v>0</v>
      </c>
      <c r="H62" s="79"/>
      <c r="I62" s="44">
        <f>I63+I64+I65+I66+I67+I68</f>
        <v>0</v>
      </c>
      <c r="K62" s="72"/>
    </row>
    <row r="63" spans="1:11">
      <c r="A63" s="72"/>
      <c r="B63" s="72" t="s">
        <v>679</v>
      </c>
      <c r="C63" s="72"/>
      <c r="D63" s="28" t="s">
        <v>566</v>
      </c>
      <c r="E63" s="43"/>
      <c r="F63" s="43"/>
      <c r="G63" s="44">
        <f t="shared" si="5"/>
        <v>0</v>
      </c>
      <c r="H63" s="79">
        <v>1</v>
      </c>
      <c r="I63" s="44">
        <f t="shared" si="4"/>
        <v>0</v>
      </c>
      <c r="K63" s="72"/>
    </row>
    <row r="64" spans="1:11">
      <c r="A64" s="72"/>
      <c r="B64" s="72" t="s">
        <v>680</v>
      </c>
      <c r="C64" s="72"/>
      <c r="D64" s="28" t="s">
        <v>567</v>
      </c>
      <c r="E64" s="43"/>
      <c r="F64" s="43"/>
      <c r="G64" s="44">
        <f t="shared" si="5"/>
        <v>0</v>
      </c>
      <c r="H64" s="79">
        <v>0</v>
      </c>
      <c r="I64" s="44">
        <f t="shared" si="4"/>
        <v>0</v>
      </c>
      <c r="K64" s="72"/>
    </row>
    <row r="65" spans="1:11" ht="29">
      <c r="A65" s="72"/>
      <c r="B65" s="72" t="s">
        <v>681</v>
      </c>
      <c r="C65" s="72"/>
      <c r="D65" s="28" t="s">
        <v>568</v>
      </c>
      <c r="E65" s="43"/>
      <c r="F65" s="43"/>
      <c r="G65" s="44">
        <f t="shared" si="5"/>
        <v>0</v>
      </c>
      <c r="H65" s="79">
        <v>0</v>
      </c>
      <c r="I65" s="44">
        <f t="shared" si="4"/>
        <v>0</v>
      </c>
      <c r="K65" s="72"/>
    </row>
    <row r="66" spans="1:11">
      <c r="A66" s="72"/>
      <c r="B66" s="72" t="s">
        <v>682</v>
      </c>
      <c r="C66" s="72"/>
      <c r="D66" s="28" t="s">
        <v>569</v>
      </c>
      <c r="E66" s="43"/>
      <c r="F66" s="43"/>
      <c r="G66" s="44">
        <f t="shared" si="5"/>
        <v>0</v>
      </c>
      <c r="H66" s="79">
        <v>0.2</v>
      </c>
      <c r="I66" s="44">
        <f t="shared" si="4"/>
        <v>0</v>
      </c>
      <c r="K66" s="72"/>
    </row>
    <row r="67" spans="1:11">
      <c r="A67" s="72"/>
      <c r="B67" s="72" t="s">
        <v>683</v>
      </c>
      <c r="C67" s="72"/>
      <c r="D67" s="28" t="s">
        <v>570</v>
      </c>
      <c r="E67" s="43"/>
      <c r="F67" s="43"/>
      <c r="G67" s="44">
        <f t="shared" si="5"/>
        <v>0</v>
      </c>
      <c r="H67" s="79">
        <v>0.2</v>
      </c>
      <c r="I67" s="44">
        <f t="shared" si="4"/>
        <v>0</v>
      </c>
      <c r="K67" s="72"/>
    </row>
    <row r="68" spans="1:11">
      <c r="A68" s="72"/>
      <c r="B68" s="72" t="s">
        <v>684</v>
      </c>
      <c r="C68" s="72"/>
      <c r="D68" s="28" t="s">
        <v>38</v>
      </c>
      <c r="E68" s="44">
        <f t="array" ref="E68">SUM(E79:E80)</f>
        <v>0</v>
      </c>
      <c r="F68" s="44">
        <f t="array" ref="F68">SUM(F79:F80)</f>
        <v>0</v>
      </c>
      <c r="G68" s="44">
        <f t="shared" si="5"/>
        <v>0</v>
      </c>
      <c r="H68" s="79"/>
      <c r="I68" s="44">
        <f t="array" ref="I68">SUM(I79:I80)</f>
        <v>0</v>
      </c>
      <c r="K68" s="72"/>
    </row>
    <row r="69" spans="1:11" hidden="1">
      <c r="A69" s="72"/>
      <c r="B69" s="72"/>
      <c r="C69" s="72" t="s">
        <v>297</v>
      </c>
      <c r="H69" s="77"/>
      <c r="K69" s="72"/>
    </row>
    <row r="70" spans="1:11" hidden="1">
      <c r="A70" s="72"/>
      <c r="B70" s="72"/>
      <c r="C70" s="72" t="s">
        <v>300</v>
      </c>
      <c r="D70" s="72"/>
      <c r="E70" s="72"/>
      <c r="F70" s="72"/>
      <c r="G70" s="72"/>
      <c r="H70" s="78"/>
      <c r="I70" s="72"/>
      <c r="J70" s="72"/>
      <c r="K70" s="72" t="s">
        <v>301</v>
      </c>
    </row>
    <row r="71" spans="1:11" hidden="1">
      <c r="H71" s="77"/>
    </row>
    <row r="72" spans="1:11" hidden="1">
      <c r="H72" s="77"/>
    </row>
    <row r="73" spans="1:11" hidden="1">
      <c r="H73" s="77"/>
    </row>
    <row r="74" spans="1:11" hidden="1">
      <c r="A74" s="72"/>
      <c r="B74" s="72"/>
      <c r="C74" s="72" t="s">
        <v>721</v>
      </c>
      <c r="D74" s="72"/>
      <c r="E74" s="72"/>
      <c r="F74" s="72"/>
      <c r="G74" s="72"/>
      <c r="H74" s="78"/>
      <c r="I74" s="72"/>
      <c r="J74" s="72"/>
      <c r="K74" s="72"/>
    </row>
    <row r="75" spans="1:11" hidden="1">
      <c r="A75" s="72"/>
      <c r="B75" s="72"/>
      <c r="C75" s="72"/>
      <c r="D75" s="72"/>
      <c r="E75" s="72" t="s">
        <v>614</v>
      </c>
      <c r="F75" s="72" t="s">
        <v>615</v>
      </c>
      <c r="G75" s="72" t="s">
        <v>616</v>
      </c>
      <c r="H75" s="78" t="s">
        <v>617</v>
      </c>
      <c r="I75" s="72" t="s">
        <v>618</v>
      </c>
      <c r="J75" s="72"/>
      <c r="K75" s="72"/>
    </row>
    <row r="76" spans="1:11" hidden="1">
      <c r="A76" s="72"/>
      <c r="B76" s="72"/>
      <c r="C76" s="72"/>
      <c r="D76" s="72" t="s">
        <v>722</v>
      </c>
      <c r="E76" s="72"/>
      <c r="F76" s="72"/>
      <c r="G76" s="72"/>
      <c r="H76" s="78"/>
      <c r="I76" s="72"/>
      <c r="J76" s="72"/>
      <c r="K76" s="72"/>
    </row>
    <row r="77" spans="1:11" hidden="1">
      <c r="A77" s="72"/>
      <c r="B77" s="72"/>
      <c r="C77" s="72" t="s">
        <v>298</v>
      </c>
      <c r="D77" s="72" t="s">
        <v>41</v>
      </c>
      <c r="E77" s="72"/>
      <c r="F77" s="72"/>
      <c r="G77" s="72"/>
      <c r="H77" s="78"/>
      <c r="I77" s="72"/>
      <c r="J77" s="72" t="s">
        <v>297</v>
      </c>
      <c r="K77" s="72" t="s">
        <v>299</v>
      </c>
    </row>
    <row r="78" spans="1:11" hidden="1">
      <c r="A78" s="72"/>
      <c r="B78" s="72"/>
      <c r="C78" s="72" t="s">
        <v>297</v>
      </c>
      <c r="H78" s="77"/>
      <c r="K78" s="72"/>
    </row>
    <row r="79" spans="1:11">
      <c r="A79" s="72"/>
      <c r="B79" s="72"/>
      <c r="C79" s="55"/>
      <c r="D79" s="36"/>
      <c r="E79" s="43"/>
      <c r="F79" s="43"/>
      <c r="G79" s="44">
        <f>E79-F79</f>
        <v>0</v>
      </c>
      <c r="H79" s="80"/>
      <c r="I79" s="44">
        <f>ROUND((G79*H79),2)</f>
        <v>0</v>
      </c>
      <c r="K79" s="72"/>
    </row>
    <row r="80" spans="1:11" hidden="1">
      <c r="A80" s="72"/>
      <c r="B80" s="72"/>
      <c r="C80" s="72" t="s">
        <v>297</v>
      </c>
      <c r="H80" s="77"/>
      <c r="K80" s="72"/>
    </row>
    <row r="81" spans="1:11" hidden="1">
      <c r="A81" s="72"/>
      <c r="B81" s="72"/>
      <c r="C81" s="72" t="s">
        <v>300</v>
      </c>
      <c r="D81" s="72"/>
      <c r="E81" s="72"/>
      <c r="F81" s="72"/>
      <c r="G81" s="72"/>
      <c r="H81" s="78"/>
      <c r="I81" s="72"/>
      <c r="J81" s="72"/>
      <c r="K81" s="72" t="s">
        <v>301</v>
      </c>
    </row>
    <row r="82" spans="1:11" hidden="1">
      <c r="H82" s="77"/>
    </row>
    <row r="83" spans="1:11" hidden="1">
      <c r="H83" s="77"/>
    </row>
    <row r="84" spans="1:11" hidden="1">
      <c r="H84" s="77"/>
    </row>
    <row r="85" spans="1:11" hidden="1">
      <c r="A85" s="72"/>
      <c r="B85" s="72"/>
      <c r="C85" s="72" t="s">
        <v>720</v>
      </c>
      <c r="D85" s="72"/>
      <c r="E85" s="72"/>
      <c r="F85" s="72"/>
      <c r="G85" s="72"/>
      <c r="H85" s="78"/>
      <c r="I85" s="72"/>
      <c r="J85" s="72"/>
      <c r="K85" s="72"/>
    </row>
    <row r="86" spans="1:11" hidden="1">
      <c r="A86" s="72"/>
      <c r="B86" s="72"/>
      <c r="C86" s="72"/>
      <c r="D86" s="72"/>
      <c r="E86" s="72" t="s">
        <v>614</v>
      </c>
      <c r="F86" s="72" t="s">
        <v>615</v>
      </c>
      <c r="G86" s="72" t="s">
        <v>616</v>
      </c>
      <c r="H86" s="78" t="s">
        <v>617</v>
      </c>
      <c r="I86" s="72" t="s">
        <v>618</v>
      </c>
      <c r="J86" s="72"/>
      <c r="K86" s="72"/>
    </row>
    <row r="87" spans="1:11" hidden="1">
      <c r="A87" s="72"/>
      <c r="B87" s="72"/>
      <c r="C87" s="72"/>
      <c r="D87" s="72"/>
      <c r="E87" s="72"/>
      <c r="F87" s="72"/>
      <c r="G87" s="72"/>
      <c r="H87" s="78"/>
      <c r="I87" s="72"/>
      <c r="J87" s="72"/>
      <c r="K87" s="72"/>
    </row>
    <row r="88" spans="1:11" hidden="1">
      <c r="A88" s="72"/>
      <c r="B88" s="72"/>
      <c r="C88" s="72" t="s">
        <v>298</v>
      </c>
      <c r="D88" s="72" t="s">
        <v>302</v>
      </c>
      <c r="E88" s="72"/>
      <c r="F88" s="72"/>
      <c r="G88" s="72"/>
      <c r="H88" s="78"/>
      <c r="I88" s="72"/>
      <c r="J88" s="72" t="s">
        <v>297</v>
      </c>
      <c r="K88" s="72" t="s">
        <v>299</v>
      </c>
    </row>
    <row r="89" spans="1:11" hidden="1">
      <c r="A89" s="72"/>
      <c r="B89" s="72"/>
      <c r="C89" s="72" t="s">
        <v>297</v>
      </c>
      <c r="H89" s="77"/>
      <c r="K89" s="72"/>
    </row>
    <row r="90" spans="1:11">
      <c r="A90" s="72"/>
      <c r="B90" s="72" t="s">
        <v>685</v>
      </c>
      <c r="C90" s="72"/>
      <c r="D90" s="32" t="s">
        <v>571</v>
      </c>
      <c r="E90" s="44">
        <f>E91+E92</f>
        <v>0</v>
      </c>
      <c r="F90" s="44">
        <f>F91+F92</f>
        <v>0</v>
      </c>
      <c r="G90" s="44">
        <f>E90-F90</f>
        <v>0</v>
      </c>
      <c r="H90" s="79"/>
      <c r="I90" s="44">
        <f>I91+I92</f>
        <v>0</v>
      </c>
      <c r="K90" s="72"/>
    </row>
    <row r="91" spans="1:11" ht="29">
      <c r="A91" s="72"/>
      <c r="B91" s="72" t="s">
        <v>686</v>
      </c>
      <c r="C91" s="72"/>
      <c r="D91" s="28" t="s">
        <v>572</v>
      </c>
      <c r="E91" s="43"/>
      <c r="F91" s="43"/>
      <c r="G91" s="44">
        <f>E91-F91</f>
        <v>0</v>
      </c>
      <c r="H91" s="79">
        <v>1</v>
      </c>
      <c r="I91" s="44">
        <f>ROUND((G91*H91),2)</f>
        <v>0</v>
      </c>
      <c r="K91" s="72"/>
    </row>
    <row r="92" spans="1:11">
      <c r="A92" s="72"/>
      <c r="B92" s="72" t="s">
        <v>687</v>
      </c>
      <c r="C92" s="72"/>
      <c r="D92" s="28" t="s">
        <v>573</v>
      </c>
      <c r="E92" s="43"/>
      <c r="F92" s="43"/>
      <c r="G92" s="44">
        <f>E92-F92</f>
        <v>0</v>
      </c>
      <c r="H92" s="79">
        <v>1</v>
      </c>
      <c r="I92" s="44">
        <f>ROUND((G92*H92),2)</f>
        <v>0</v>
      </c>
      <c r="K92" s="72"/>
    </row>
    <row r="93" spans="1:11">
      <c r="A93" s="72"/>
      <c r="B93" s="72"/>
      <c r="C93" s="72" t="s">
        <v>297</v>
      </c>
      <c r="K93" s="72"/>
    </row>
    <row r="94" spans="1:11">
      <c r="A94" s="72"/>
      <c r="B94" s="72"/>
      <c r="C94" s="72" t="s">
        <v>300</v>
      </c>
      <c r="D94" s="72"/>
      <c r="E94" s="72"/>
      <c r="F94" s="72"/>
      <c r="G94" s="72"/>
      <c r="H94" s="72"/>
      <c r="I94" s="72"/>
      <c r="J94" s="72"/>
      <c r="K94" s="72" t="s">
        <v>301</v>
      </c>
    </row>
  </sheetData>
  <mergeCells count="7">
    <mergeCell ref="D60:I60"/>
    <mergeCell ref="D10:D11"/>
    <mergeCell ref="E10:I10"/>
    <mergeCell ref="D1:I1"/>
    <mergeCell ref="D32:I32"/>
    <mergeCell ref="D46:I46"/>
    <mergeCell ref="D57:I57"/>
  </mergeCells>
  <phoneticPr fontId="2" type="noConversion"/>
  <dataValidations count="1">
    <dataValidation type="decimal" allowBlank="1" showInputMessage="1" showErrorMessage="1" errorTitle="Input Error" error="Please enter a numeric value between -99999999999999999 and 99999999999999999" sqref="E90:I92 E79:I79 E61:I68 E58:I59 E47:I56 E33:I45 E13:I31">
      <formula1>-99999999999999900</formula1>
      <formula2>99999999999999900</formula2>
    </dataValidation>
  </dataValidations>
  <hyperlinks>
    <hyperlink ref="D3" location="Navigation!A1" display="Back to Navigation"/>
    <hyperlink ref="C2" location="Navigation!A1" display="Back to Navigation"/>
    <hyperlink ref="C3" location="Navigation!A1" display="Back to Navigation"/>
  </hyperlinks>
  <pageMargins left="0.75" right="0.75" top="1" bottom="1" header="0.5" footer="0.5"/>
  <pageSetup orientation="portrait" horizontalDpi="200" verticalDpi="200"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635D6E1F-350B-4102-AF33-AF5E297BEA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General Information</vt:lpstr>
      <vt:lpstr>Capital Funds Risk Assets Ratio</vt:lpstr>
      <vt:lpstr>Risk Assets On BS Items</vt:lpstr>
      <vt:lpstr>Off BS Items</vt:lpstr>
      <vt:lpstr>Weighted Non Fund Exp</vt:lpstr>
      <vt:lpstr>Contracts &amp; Derivatives</vt:lpstr>
      <vt:lpstr>Signatory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Utkarsh Tiwari</dc:creator>
  <cp:lastModifiedBy>SMD</cp:lastModifiedBy>
  <dcterms:created xsi:type="dcterms:W3CDTF">2010-12-09T08:47:06Z</dcterms:created>
  <dcterms:modified xsi:type="dcterms:W3CDTF">2022-11-26T20:42:32Z</dcterms:modified>
</cp:coreProperties>
</file>