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60" windowWidth="19320" windowHeight="8835" tabRatio="646" firstSheet="10" activeTab="13"/>
  </bookViews>
  <sheets>
    <sheet name="MainSheet" sheetId="1" state="veryHidden" r:id="rId1"/>
    <sheet name="StartUp" sheetId="2" state="hidden" r:id="rId2"/>
    <sheet name="+DynamicDomain" sheetId="53" state="veryHidden" r:id="rId3"/>
    <sheet name="Navigation" sheetId="66" r:id="rId4"/>
    <sheet name="General Information" sheetId="54" r:id="rId5"/>
    <sheet name="Capital Base " sheetId="55" r:id="rId6"/>
    <sheet name="Computation Of Capital Base" sheetId="65" r:id="rId7"/>
    <sheet name="Undisclosed Reserves" sheetId="57" r:id="rId8"/>
    <sheet name="RWAE-SECTION A - ASSETS" sheetId="62" r:id="rId9"/>
    <sheet name="RWAE-SECTION B-ContCrExp" sheetId="63" r:id="rId10"/>
    <sheet name="RWAE-SECTION C-ContrDerivts" sheetId="64" r:id="rId11"/>
    <sheet name="RWA-TrBook-SECTION D" sheetId="58" r:id="rId12"/>
    <sheet name="Global Position at end Qtr" sheetId="59" r:id="rId13"/>
    <sheet name="Signatory" sheetId="60" r:id="rId14"/>
    <sheet name="Data" sheetId="3" state="veryHidden" r:id="rId15"/>
    <sheet name="+FootnoteTexts" sheetId="36" state="veryHidden" r:id="rId16"/>
    <sheet name="+Elements" sheetId="37" state="veryHidden" r:id="rId17"/>
    <sheet name="+Lineitems" sheetId="39" state="veryHidden" r:id="rId18"/>
  </sheets>
  <definedNames>
    <definedName name="_xlnm._FilterDatabase" localSheetId="8" hidden="1">'RWAE-SECTION A - ASSETS'!$I$1:$I$76</definedName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20_0_01042015" localSheetId="13">Signatory!$D$20</definedName>
    <definedName name="fn_D21_1_01042015" localSheetId="13">Signatory!$D$21</definedName>
    <definedName name="fn_D22_2_01042015" localSheetId="13">Signatory!$D$22</definedName>
    <definedName name="fn_D23_3_01042015" localSheetId="13">Signatory!$D$23</definedName>
    <definedName name="fn_D24_4_01042015" localSheetId="13">Signatory!$D$24</definedName>
    <definedName name="fn_D25_5_01042015" localSheetId="13">Signatory!#REF!</definedName>
    <definedName name="fn_D26_6_01042015" localSheetId="13">Signatory!$D$25</definedName>
    <definedName name="fn_D27_7_01042015" localSheetId="13">Signatory!$D$26</definedName>
    <definedName name="fn_F20_8_01042015" localSheetId="13">Signatory!$F$20</definedName>
    <definedName name="fn_F21_9_01042015" localSheetId="13">Signatory!$F$21</definedName>
    <definedName name="fn_F22_10_01042015" localSheetId="13">Signatory!$F$22</definedName>
    <definedName name="fn_F23_11_01042015" localSheetId="13">Signatory!$F$23</definedName>
    <definedName name="fn_F24_12_01042015" localSheetId="13">Signatory!$F$24</definedName>
    <definedName name="fn_F25_13_01042015" localSheetId="13">Signatory!#REF!</definedName>
    <definedName name="fn_F26_14_01042015" localSheetId="13">Signatory!$F$25</definedName>
    <definedName name="fn_F27_15_01042015" localSheetId="13">Signatory!$F$26</definedName>
    <definedName name="ScaleList">StartUp!$L$1:$L$5</definedName>
    <definedName name="UnitList">StartUp!$K$1:$K$172</definedName>
  </definedNames>
  <calcPr calcId="162913"/>
</workbook>
</file>

<file path=xl/calcChain.xml><?xml version="1.0" encoding="utf-8"?>
<calcChain xmlns="http://schemas.openxmlformats.org/spreadsheetml/2006/main">
  <c r="A197" i="39" l="1"/>
  <c r="A196" i="39"/>
  <c r="A195" i="39"/>
  <c r="A194" i="39"/>
  <c r="A193" i="39"/>
  <c r="A192" i="39"/>
  <c r="A191" i="39"/>
  <c r="A190" i="39"/>
  <c r="A189" i="39"/>
  <c r="A188" i="39"/>
  <c r="A187" i="39"/>
  <c r="A186" i="39"/>
  <c r="A185" i="39"/>
  <c r="A184" i="39"/>
  <c r="A183" i="39"/>
  <c r="A182" i="39"/>
  <c r="A181" i="39"/>
  <c r="A180" i="39"/>
  <c r="A179" i="39"/>
  <c r="A178" i="39"/>
  <c r="A177" i="39"/>
  <c r="A176" i="39"/>
  <c r="A175" i="39"/>
  <c r="A174" i="39"/>
  <c r="A173" i="39"/>
  <c r="A172" i="39"/>
  <c r="A171" i="39"/>
  <c r="A170" i="39"/>
  <c r="A169" i="39"/>
  <c r="A168" i="39"/>
  <c r="A167" i="39"/>
  <c r="A166" i="39"/>
  <c r="A165" i="39"/>
  <c r="A164" i="39"/>
  <c r="A163" i="39"/>
  <c r="A162" i="39"/>
  <c r="A161" i="39"/>
  <c r="A160" i="39"/>
  <c r="A159" i="39"/>
  <c r="A158" i="39"/>
  <c r="A157" i="39"/>
  <c r="A156" i="39"/>
  <c r="A155" i="39"/>
  <c r="A154" i="39"/>
  <c r="A153" i="39"/>
  <c r="A152" i="39"/>
  <c r="A151" i="39"/>
  <c r="A150" i="39"/>
  <c r="A149" i="39"/>
  <c r="A148" i="39"/>
  <c r="A147" i="39"/>
  <c r="A146" i="39"/>
  <c r="A145" i="39"/>
  <c r="A144" i="39"/>
  <c r="A143" i="39"/>
  <c r="A142" i="39"/>
  <c r="A141" i="39"/>
  <c r="A140" i="39"/>
  <c r="A139" i="39"/>
  <c r="A138" i="39"/>
  <c r="A137" i="39"/>
  <c r="A136" i="39"/>
  <c r="A135" i="39"/>
  <c r="A134" i="39"/>
  <c r="A133" i="39"/>
  <c r="A132" i="39"/>
  <c r="A131" i="39"/>
  <c r="A130" i="39"/>
  <c r="A129" i="39"/>
  <c r="A128" i="39"/>
  <c r="A127" i="39"/>
  <c r="A126" i="39"/>
  <c r="A125" i="39"/>
  <c r="A124" i="39"/>
  <c r="A123" i="39"/>
  <c r="A122" i="39"/>
  <c r="A121" i="39"/>
  <c r="A120" i="39"/>
  <c r="A119" i="39"/>
  <c r="A118" i="39"/>
  <c r="A117" i="39"/>
  <c r="A116" i="39"/>
  <c r="A115" i="39"/>
  <c r="A114" i="39"/>
  <c r="A113" i="39"/>
  <c r="A112" i="39"/>
  <c r="A111" i="39"/>
  <c r="A110" i="39"/>
  <c r="A109" i="39"/>
  <c r="A108" i="39"/>
  <c r="A107" i="39"/>
  <c r="A106" i="39"/>
  <c r="A105" i="39"/>
  <c r="A104" i="39"/>
  <c r="A103" i="39"/>
  <c r="A102" i="39"/>
  <c r="A101" i="39"/>
  <c r="A100" i="39"/>
  <c r="A99" i="39"/>
  <c r="A98" i="39"/>
  <c r="A97" i="39"/>
  <c r="A96" i="39"/>
  <c r="A95" i="39"/>
  <c r="A94" i="39"/>
  <c r="A93" i="39"/>
  <c r="A92" i="39"/>
  <c r="A91" i="39"/>
  <c r="A90" i="39"/>
  <c r="A89" i="39"/>
  <c r="A88" i="39"/>
  <c r="A87" i="39"/>
  <c r="A86" i="39"/>
  <c r="A85" i="39"/>
  <c r="A84" i="39"/>
  <c r="A83" i="39"/>
  <c r="A82" i="39"/>
  <c r="A81" i="39"/>
  <c r="A80" i="39"/>
  <c r="A79" i="39"/>
  <c r="A78" i="39"/>
  <c r="A77" i="39"/>
  <c r="A76" i="39"/>
  <c r="A75" i="39"/>
  <c r="A74" i="39"/>
  <c r="A73" i="39"/>
  <c r="A72" i="39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5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1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3" i="39"/>
  <c r="A2" i="39"/>
  <c r="A1" i="39"/>
  <c r="E20" i="59"/>
  <c r="E44" i="58"/>
  <c r="E38" i="58"/>
  <c r="E18" i="58"/>
  <c r="E14" i="58"/>
  <c r="E63" i="58" s="1"/>
  <c r="E64" i="58" s="1"/>
  <c r="E24" i="55" s="1"/>
  <c r="J116" i="64"/>
  <c r="I116" i="64"/>
  <c r="G116" i="64"/>
  <c r="H115" i="64"/>
  <c r="K115" i="64" s="1"/>
  <c r="M115" i="64" s="1"/>
  <c r="H114" i="64"/>
  <c r="K114" i="64" s="1"/>
  <c r="M114" i="64" s="1"/>
  <c r="H113" i="64"/>
  <c r="K113" i="64" s="1"/>
  <c r="J112" i="64"/>
  <c r="I112" i="64"/>
  <c r="G112" i="64"/>
  <c r="H111" i="64"/>
  <c r="K111" i="64" s="1"/>
  <c r="M111" i="64" s="1"/>
  <c r="H110" i="64"/>
  <c r="K110" i="64" s="1"/>
  <c r="M110" i="64" s="1"/>
  <c r="H109" i="64"/>
  <c r="K109" i="64" s="1"/>
  <c r="J108" i="64"/>
  <c r="I108" i="64"/>
  <c r="G108" i="64"/>
  <c r="J107" i="64"/>
  <c r="I107" i="64"/>
  <c r="G107" i="64"/>
  <c r="H106" i="64"/>
  <c r="K106" i="64" s="1"/>
  <c r="M106" i="64" s="1"/>
  <c r="H105" i="64"/>
  <c r="K105" i="64" s="1"/>
  <c r="M105" i="64" s="1"/>
  <c r="H104" i="64"/>
  <c r="K104" i="64" s="1"/>
  <c r="J103" i="64"/>
  <c r="I103" i="64"/>
  <c r="G103" i="64"/>
  <c r="H102" i="64"/>
  <c r="K102" i="64" s="1"/>
  <c r="M102" i="64" s="1"/>
  <c r="H101" i="64"/>
  <c r="K101" i="64" s="1"/>
  <c r="M101" i="64" s="1"/>
  <c r="H100" i="64"/>
  <c r="K100" i="64" s="1"/>
  <c r="J99" i="64"/>
  <c r="I99" i="64"/>
  <c r="G99" i="64"/>
  <c r="J98" i="64"/>
  <c r="I98" i="64"/>
  <c r="G98" i="64"/>
  <c r="H97" i="64"/>
  <c r="K97" i="64" s="1"/>
  <c r="M97" i="64" s="1"/>
  <c r="H96" i="64"/>
  <c r="K96" i="64" s="1"/>
  <c r="M96" i="64" s="1"/>
  <c r="H95" i="64"/>
  <c r="K95" i="64" s="1"/>
  <c r="J94" i="64"/>
  <c r="I94" i="64"/>
  <c r="G94" i="64"/>
  <c r="H93" i="64"/>
  <c r="K93" i="64" s="1"/>
  <c r="M93" i="64" s="1"/>
  <c r="H92" i="64"/>
  <c r="K92" i="64" s="1"/>
  <c r="M92" i="64" s="1"/>
  <c r="H91" i="64"/>
  <c r="K91" i="64" s="1"/>
  <c r="J90" i="64"/>
  <c r="I90" i="64"/>
  <c r="G90" i="64"/>
  <c r="J89" i="64"/>
  <c r="I89" i="64"/>
  <c r="G89" i="64"/>
  <c r="H88" i="64"/>
  <c r="K88" i="64" s="1"/>
  <c r="M88" i="64" s="1"/>
  <c r="H87" i="64"/>
  <c r="K87" i="64" s="1"/>
  <c r="M87" i="64" s="1"/>
  <c r="H86" i="64"/>
  <c r="K86" i="64" s="1"/>
  <c r="J85" i="64"/>
  <c r="I85" i="64"/>
  <c r="G85" i="64"/>
  <c r="H84" i="64"/>
  <c r="K84" i="64" s="1"/>
  <c r="M84" i="64" s="1"/>
  <c r="H83" i="64"/>
  <c r="K83" i="64" s="1"/>
  <c r="M83" i="64" s="1"/>
  <c r="H82" i="64"/>
  <c r="K82" i="64" s="1"/>
  <c r="J81" i="64"/>
  <c r="I81" i="64"/>
  <c r="G81" i="64"/>
  <c r="J80" i="64"/>
  <c r="I80" i="64"/>
  <c r="G80" i="64"/>
  <c r="H79" i="64"/>
  <c r="K79" i="64" s="1"/>
  <c r="M79" i="64" s="1"/>
  <c r="H78" i="64"/>
  <c r="K78" i="64" s="1"/>
  <c r="M78" i="64" s="1"/>
  <c r="H77" i="64"/>
  <c r="K77" i="64" s="1"/>
  <c r="J76" i="64"/>
  <c r="I76" i="64"/>
  <c r="G76" i="64"/>
  <c r="H75" i="64"/>
  <c r="K75" i="64" s="1"/>
  <c r="M75" i="64" s="1"/>
  <c r="H74" i="64"/>
  <c r="K74" i="64" s="1"/>
  <c r="M74" i="64" s="1"/>
  <c r="H73" i="64"/>
  <c r="K73" i="64" s="1"/>
  <c r="J72" i="64"/>
  <c r="I72" i="64"/>
  <c r="G72" i="64"/>
  <c r="J71" i="64"/>
  <c r="I71" i="64"/>
  <c r="G71" i="64"/>
  <c r="H70" i="64"/>
  <c r="K70" i="64" s="1"/>
  <c r="M70" i="64" s="1"/>
  <c r="H69" i="64"/>
  <c r="K69" i="64" s="1"/>
  <c r="M69" i="64" s="1"/>
  <c r="H68" i="64"/>
  <c r="K68" i="64" s="1"/>
  <c r="J67" i="64"/>
  <c r="I67" i="64"/>
  <c r="G67" i="64"/>
  <c r="H66" i="64"/>
  <c r="K66" i="64" s="1"/>
  <c r="M66" i="64" s="1"/>
  <c r="H65" i="64"/>
  <c r="K65" i="64" s="1"/>
  <c r="M65" i="64" s="1"/>
  <c r="H64" i="64"/>
  <c r="K64" i="64" s="1"/>
  <c r="J63" i="64"/>
  <c r="I63" i="64"/>
  <c r="G63" i="64"/>
  <c r="J62" i="64"/>
  <c r="I62" i="64"/>
  <c r="G62" i="64"/>
  <c r="H61" i="64"/>
  <c r="K61" i="64" s="1"/>
  <c r="M61" i="64" s="1"/>
  <c r="H60" i="64"/>
  <c r="K60" i="64" s="1"/>
  <c r="M60" i="64" s="1"/>
  <c r="H59" i="64"/>
  <c r="K59" i="64" s="1"/>
  <c r="J58" i="64"/>
  <c r="J54" i="64" s="1"/>
  <c r="J117" i="64" s="1"/>
  <c r="I58" i="64"/>
  <c r="G58" i="64"/>
  <c r="H57" i="64"/>
  <c r="K57" i="64" s="1"/>
  <c r="M57" i="64" s="1"/>
  <c r="H56" i="64"/>
  <c r="K56" i="64" s="1"/>
  <c r="M56" i="64" s="1"/>
  <c r="H55" i="64"/>
  <c r="K55" i="64" s="1"/>
  <c r="I54" i="64"/>
  <c r="I117" i="64" s="1"/>
  <c r="G54" i="64"/>
  <c r="G117" i="64" s="1"/>
  <c r="J51" i="64"/>
  <c r="I51" i="64"/>
  <c r="I43" i="64" s="1"/>
  <c r="H51" i="64"/>
  <c r="G51" i="64"/>
  <c r="G43" i="64" s="1"/>
  <c r="H50" i="64"/>
  <c r="K50" i="64" s="1"/>
  <c r="M50" i="64" s="1"/>
  <c r="H49" i="64"/>
  <c r="K49" i="64" s="1"/>
  <c r="M49" i="64" s="1"/>
  <c r="H48" i="64"/>
  <c r="K48" i="64" s="1"/>
  <c r="J47" i="64"/>
  <c r="J43" i="64" s="1"/>
  <c r="I47" i="64"/>
  <c r="G47" i="64"/>
  <c r="H46" i="64"/>
  <c r="K46" i="64" s="1"/>
  <c r="M46" i="64" s="1"/>
  <c r="H45" i="64"/>
  <c r="K45" i="64" s="1"/>
  <c r="M45" i="64" s="1"/>
  <c r="H44" i="64"/>
  <c r="H47" i="64" s="1"/>
  <c r="H43" i="64" s="1"/>
  <c r="J42" i="64"/>
  <c r="I42" i="64"/>
  <c r="I34" i="64" s="1"/>
  <c r="H42" i="64"/>
  <c r="G42" i="64"/>
  <c r="G34" i="64" s="1"/>
  <c r="H41" i="64"/>
  <c r="K41" i="64" s="1"/>
  <c r="M41" i="64" s="1"/>
  <c r="H40" i="64"/>
  <c r="K40" i="64" s="1"/>
  <c r="M40" i="64" s="1"/>
  <c r="H39" i="64"/>
  <c r="K39" i="64" s="1"/>
  <c r="J38" i="64"/>
  <c r="J34" i="64" s="1"/>
  <c r="I38" i="64"/>
  <c r="G38" i="64"/>
  <c r="H37" i="64"/>
  <c r="K37" i="64" s="1"/>
  <c r="M37" i="64" s="1"/>
  <c r="H36" i="64"/>
  <c r="K36" i="64" s="1"/>
  <c r="M36" i="64" s="1"/>
  <c r="H35" i="64"/>
  <c r="H38" i="64" s="1"/>
  <c r="H34" i="64" s="1"/>
  <c r="J33" i="64"/>
  <c r="I33" i="64"/>
  <c r="I25" i="64" s="1"/>
  <c r="H33" i="64"/>
  <c r="G33" i="64"/>
  <c r="G25" i="64" s="1"/>
  <c r="H32" i="64"/>
  <c r="K32" i="64" s="1"/>
  <c r="M32" i="64" s="1"/>
  <c r="H31" i="64"/>
  <c r="K31" i="64" s="1"/>
  <c r="M31" i="64" s="1"/>
  <c r="H30" i="64"/>
  <c r="K30" i="64" s="1"/>
  <c r="J29" i="64"/>
  <c r="J25" i="64" s="1"/>
  <c r="I29" i="64"/>
  <c r="G29" i="64"/>
  <c r="H28" i="64"/>
  <c r="K28" i="64" s="1"/>
  <c r="M28" i="64" s="1"/>
  <c r="H27" i="64"/>
  <c r="K27" i="64" s="1"/>
  <c r="M27" i="64" s="1"/>
  <c r="H26" i="64"/>
  <c r="H29" i="64" s="1"/>
  <c r="H25" i="64" s="1"/>
  <c r="J24" i="64"/>
  <c r="I24" i="64"/>
  <c r="I16" i="64" s="1"/>
  <c r="H24" i="64"/>
  <c r="G24" i="64"/>
  <c r="G16" i="64" s="1"/>
  <c r="G52" i="64" s="1"/>
  <c r="G118" i="64" s="1"/>
  <c r="H23" i="64"/>
  <c r="K23" i="64" s="1"/>
  <c r="M23" i="64" s="1"/>
  <c r="H22" i="64"/>
  <c r="K22" i="64" s="1"/>
  <c r="M22" i="64" s="1"/>
  <c r="H21" i="64"/>
  <c r="K21" i="64" s="1"/>
  <c r="J20" i="64"/>
  <c r="J16" i="64" s="1"/>
  <c r="J52" i="64" s="1"/>
  <c r="I20" i="64"/>
  <c r="G20" i="64"/>
  <c r="H19" i="64"/>
  <c r="K19" i="64" s="1"/>
  <c r="M19" i="64" s="1"/>
  <c r="H18" i="64"/>
  <c r="K18" i="64" s="1"/>
  <c r="M18" i="64" s="1"/>
  <c r="H17" i="64"/>
  <c r="K17" i="64" s="1"/>
  <c r="K74" i="63"/>
  <c r="H74" i="63"/>
  <c r="G73" i="63"/>
  <c r="F73" i="63"/>
  <c r="H72" i="63"/>
  <c r="K72" i="63" s="1"/>
  <c r="K71" i="63"/>
  <c r="H71" i="63"/>
  <c r="H70" i="63"/>
  <c r="K70" i="63" s="1"/>
  <c r="K69" i="63"/>
  <c r="H69" i="63"/>
  <c r="K68" i="63"/>
  <c r="H68" i="63"/>
  <c r="H67" i="63"/>
  <c r="K67" i="63" s="1"/>
  <c r="H66" i="63"/>
  <c r="K66" i="63" s="1"/>
  <c r="K65" i="63"/>
  <c r="H65" i="63"/>
  <c r="G64" i="63"/>
  <c r="F64" i="63"/>
  <c r="K63" i="63"/>
  <c r="H63" i="63"/>
  <c r="H62" i="63"/>
  <c r="H64" i="63" s="1"/>
  <c r="H61" i="63"/>
  <c r="K61" i="63" s="1"/>
  <c r="K60" i="63"/>
  <c r="H60" i="63"/>
  <c r="G59" i="63"/>
  <c r="F59" i="63"/>
  <c r="K58" i="63"/>
  <c r="H58" i="63"/>
  <c r="H57" i="63"/>
  <c r="H59" i="63" s="1"/>
  <c r="H56" i="63"/>
  <c r="K56" i="63" s="1"/>
  <c r="K55" i="63"/>
  <c r="H55" i="63"/>
  <c r="G54" i="63"/>
  <c r="F54" i="63"/>
  <c r="K53" i="63"/>
  <c r="H53" i="63"/>
  <c r="H52" i="63"/>
  <c r="H54" i="63" s="1"/>
  <c r="H51" i="63"/>
  <c r="K51" i="63" s="1"/>
  <c r="K50" i="63"/>
  <c r="H50" i="63"/>
  <c r="G49" i="63"/>
  <c r="F49" i="63"/>
  <c r="K48" i="63"/>
  <c r="H48" i="63"/>
  <c r="H47" i="63"/>
  <c r="K47" i="63" s="1"/>
  <c r="H46" i="63"/>
  <c r="K46" i="63" s="1"/>
  <c r="K45" i="63"/>
  <c r="H45" i="63"/>
  <c r="G44" i="63"/>
  <c r="F44" i="63"/>
  <c r="K43" i="63"/>
  <c r="H43" i="63"/>
  <c r="H42" i="63"/>
  <c r="K42" i="63" s="1"/>
  <c r="H41" i="63"/>
  <c r="K41" i="63" s="1"/>
  <c r="K40" i="63"/>
  <c r="K44" i="63" s="1"/>
  <c r="H40" i="63"/>
  <c r="G39" i="63"/>
  <c r="F39" i="63"/>
  <c r="K38" i="63"/>
  <c r="H38" i="63"/>
  <c r="H37" i="63"/>
  <c r="H39" i="63" s="1"/>
  <c r="H36" i="63"/>
  <c r="K36" i="63" s="1"/>
  <c r="K35" i="63"/>
  <c r="H35" i="63"/>
  <c r="G34" i="63"/>
  <c r="F34" i="63"/>
  <c r="K33" i="63"/>
  <c r="H33" i="63"/>
  <c r="H32" i="63"/>
  <c r="H34" i="63" s="1"/>
  <c r="H31" i="63"/>
  <c r="K31" i="63" s="1"/>
  <c r="K30" i="63"/>
  <c r="H30" i="63"/>
  <c r="G29" i="63"/>
  <c r="F29" i="63"/>
  <c r="K28" i="63"/>
  <c r="H28" i="63"/>
  <c r="H27" i="63"/>
  <c r="K27" i="63" s="1"/>
  <c r="H26" i="63"/>
  <c r="K26" i="63" s="1"/>
  <c r="K25" i="63"/>
  <c r="K29" i="63" s="1"/>
  <c r="H25" i="63"/>
  <c r="G24" i="63"/>
  <c r="F24" i="63"/>
  <c r="K23" i="63"/>
  <c r="H23" i="63"/>
  <c r="H22" i="63"/>
  <c r="K22" i="63" s="1"/>
  <c r="H21" i="63"/>
  <c r="K21" i="63" s="1"/>
  <c r="K20" i="63"/>
  <c r="K24" i="63" s="1"/>
  <c r="H20" i="63"/>
  <c r="G19" i="63"/>
  <c r="F19" i="63"/>
  <c r="K18" i="63"/>
  <c r="H18" i="63"/>
  <c r="H17" i="63"/>
  <c r="H19" i="63" s="1"/>
  <c r="H16" i="63"/>
  <c r="K16" i="63" s="1"/>
  <c r="K15" i="63"/>
  <c r="H15" i="63"/>
  <c r="H73" i="62"/>
  <c r="J73" i="62" s="1"/>
  <c r="J72" i="62"/>
  <c r="H72" i="62"/>
  <c r="H71" i="62"/>
  <c r="J71" i="62" s="1"/>
  <c r="H70" i="62"/>
  <c r="J70" i="62" s="1"/>
  <c r="J69" i="62"/>
  <c r="H69" i="62"/>
  <c r="H68" i="62"/>
  <c r="G68" i="62"/>
  <c r="F68" i="62"/>
  <c r="F57" i="62" s="1"/>
  <c r="E68" i="62"/>
  <c r="H67" i="62"/>
  <c r="J67" i="62" s="1"/>
  <c r="J66" i="62"/>
  <c r="H66" i="62"/>
  <c r="H65" i="62"/>
  <c r="J65" i="62" s="1"/>
  <c r="J64" i="62"/>
  <c r="H64" i="62"/>
  <c r="J63" i="62"/>
  <c r="H63" i="62"/>
  <c r="H62" i="62"/>
  <c r="J62" i="62" s="1"/>
  <c r="H61" i="62"/>
  <c r="J61" i="62" s="1"/>
  <c r="J60" i="62"/>
  <c r="H60" i="62"/>
  <c r="H59" i="62"/>
  <c r="J59" i="62" s="1"/>
  <c r="G58" i="62"/>
  <c r="G57" i="62" s="1"/>
  <c r="F58" i="62"/>
  <c r="E58" i="62"/>
  <c r="E57" i="62" s="1"/>
  <c r="H56" i="62"/>
  <c r="J56" i="62" s="1"/>
  <c r="J55" i="62"/>
  <c r="H55" i="62"/>
  <c r="J54" i="62"/>
  <c r="H54" i="62"/>
  <c r="H53" i="62"/>
  <c r="J53" i="62" s="1"/>
  <c r="H52" i="62"/>
  <c r="J52" i="62" s="1"/>
  <c r="J51" i="62"/>
  <c r="H51" i="62"/>
  <c r="H50" i="62"/>
  <c r="J50" i="62" s="1"/>
  <c r="J49" i="62"/>
  <c r="H49" i="62"/>
  <c r="J48" i="62"/>
  <c r="H48" i="62"/>
  <c r="H47" i="62"/>
  <c r="J47" i="62" s="1"/>
  <c r="H46" i="62"/>
  <c r="J46" i="62" s="1"/>
  <c r="J45" i="62"/>
  <c r="H45" i="62"/>
  <c r="H44" i="62"/>
  <c r="J44" i="62" s="1"/>
  <c r="J43" i="62" s="1"/>
  <c r="G43" i="62"/>
  <c r="F43" i="62"/>
  <c r="E43" i="62"/>
  <c r="E38" i="62" s="1"/>
  <c r="J42" i="62"/>
  <c r="H42" i="62"/>
  <c r="H41" i="62"/>
  <c r="J41" i="62" s="1"/>
  <c r="H40" i="62"/>
  <c r="J40" i="62" s="1"/>
  <c r="J39" i="62" s="1"/>
  <c r="G39" i="62"/>
  <c r="G38" i="62" s="1"/>
  <c r="F39" i="62"/>
  <c r="F38" i="62" s="1"/>
  <c r="E39" i="62"/>
  <c r="H37" i="62"/>
  <c r="J37" i="62" s="1"/>
  <c r="J36" i="62"/>
  <c r="H36" i="62"/>
  <c r="H35" i="62"/>
  <c r="J35" i="62" s="1"/>
  <c r="J34" i="62" s="1"/>
  <c r="H34" i="62"/>
  <c r="G34" i="62"/>
  <c r="F34" i="62"/>
  <c r="E34" i="62"/>
  <c r="J33" i="62"/>
  <c r="H33" i="62"/>
  <c r="H32" i="62"/>
  <c r="J32" i="62" s="1"/>
  <c r="J30" i="62" s="1"/>
  <c r="J31" i="62"/>
  <c r="H31" i="62"/>
  <c r="G30" i="62"/>
  <c r="G74" i="62" s="1"/>
  <c r="F30" i="62"/>
  <c r="E30" i="62"/>
  <c r="H29" i="62"/>
  <c r="J29" i="62" s="1"/>
  <c r="H28" i="62"/>
  <c r="J28" i="62" s="1"/>
  <c r="J27" i="62"/>
  <c r="H27" i="62"/>
  <c r="H26" i="62"/>
  <c r="J26" i="62" s="1"/>
  <c r="H25" i="62"/>
  <c r="J25" i="62" s="1"/>
  <c r="J24" i="62"/>
  <c r="H24" i="62"/>
  <c r="H23" i="62"/>
  <c r="J23" i="62" s="1"/>
  <c r="H22" i="62"/>
  <c r="J22" i="62" s="1"/>
  <c r="J21" i="62"/>
  <c r="H21" i="62"/>
  <c r="H20" i="62"/>
  <c r="J20" i="62" s="1"/>
  <c r="H19" i="62"/>
  <c r="H18" i="62" s="1"/>
  <c r="G18" i="62"/>
  <c r="F18" i="62"/>
  <c r="E18" i="62"/>
  <c r="H17" i="62"/>
  <c r="J17" i="62" s="1"/>
  <c r="J16" i="62"/>
  <c r="H16" i="62"/>
  <c r="J15" i="62"/>
  <c r="H15" i="62"/>
  <c r="E76" i="65"/>
  <c r="E103" i="65" s="1"/>
  <c r="E105" i="65" s="1"/>
  <c r="E62" i="65"/>
  <c r="E25" i="65"/>
  <c r="E15" i="65"/>
  <c r="E54" i="65" s="1"/>
  <c r="E63" i="65" s="1"/>
  <c r="E16" i="55" s="1"/>
  <c r="E23" i="54"/>
  <c r="E21" i="54"/>
  <c r="E15" i="54"/>
  <c r="E14" i="54"/>
  <c r="E13" i="54"/>
  <c r="E12" i="54"/>
  <c r="E11" i="54"/>
  <c r="E10" i="54"/>
  <c r="E9" i="54"/>
  <c r="C42" i="2"/>
  <c r="C41" i="2"/>
  <c r="C40" i="2"/>
  <c r="D15" i="2"/>
  <c r="D14" i="2"/>
  <c r="D12" i="2"/>
  <c r="D11" i="2"/>
  <c r="D10" i="2"/>
  <c r="D9" i="2"/>
  <c r="D8" i="2"/>
  <c r="I52" i="64" l="1"/>
  <c r="I118" i="64" s="1"/>
  <c r="J58" i="62"/>
  <c r="J57" i="62" s="1"/>
  <c r="K20" i="64"/>
  <c r="M17" i="64"/>
  <c r="M20" i="64" s="1"/>
  <c r="M59" i="64"/>
  <c r="M62" i="64" s="1"/>
  <c r="K62" i="64"/>
  <c r="M73" i="64"/>
  <c r="M76" i="64" s="1"/>
  <c r="K76" i="64"/>
  <c r="M95" i="64"/>
  <c r="M98" i="64" s="1"/>
  <c r="K98" i="64"/>
  <c r="M109" i="64"/>
  <c r="M112" i="64" s="1"/>
  <c r="M108" i="64" s="1"/>
  <c r="K112" i="64"/>
  <c r="K108" i="64" s="1"/>
  <c r="E74" i="62"/>
  <c r="E17" i="55"/>
  <c r="E106" i="65"/>
  <c r="E18" i="55" s="1"/>
  <c r="K49" i="63"/>
  <c r="M68" i="64"/>
  <c r="M71" i="64" s="1"/>
  <c r="K71" i="64"/>
  <c r="M82" i="64"/>
  <c r="M85" i="64" s="1"/>
  <c r="M81" i="64" s="1"/>
  <c r="K85" i="64"/>
  <c r="K81" i="64" s="1"/>
  <c r="M104" i="64"/>
  <c r="M107" i="64" s="1"/>
  <c r="K107" i="64"/>
  <c r="J118" i="64"/>
  <c r="J68" i="62"/>
  <c r="M21" i="64"/>
  <c r="M24" i="64" s="1"/>
  <c r="K24" i="64"/>
  <c r="M55" i="64"/>
  <c r="M58" i="64" s="1"/>
  <c r="M54" i="64" s="1"/>
  <c r="K58" i="64"/>
  <c r="K54" i="64" s="1"/>
  <c r="M77" i="64"/>
  <c r="M80" i="64" s="1"/>
  <c r="K80" i="64"/>
  <c r="M91" i="64"/>
  <c r="M94" i="64" s="1"/>
  <c r="M90" i="64" s="1"/>
  <c r="K94" i="64"/>
  <c r="M113" i="64"/>
  <c r="M116" i="64" s="1"/>
  <c r="K116" i="64"/>
  <c r="J38" i="62"/>
  <c r="M30" i="64"/>
  <c r="M33" i="64" s="1"/>
  <c r="K33" i="64"/>
  <c r="F74" i="62"/>
  <c r="M39" i="64"/>
  <c r="M42" i="64" s="1"/>
  <c r="K42" i="64"/>
  <c r="M48" i="64"/>
  <c r="M51" i="64" s="1"/>
  <c r="K51" i="64"/>
  <c r="M64" i="64"/>
  <c r="M67" i="64" s="1"/>
  <c r="K67" i="64"/>
  <c r="M86" i="64"/>
  <c r="M89" i="64" s="1"/>
  <c r="K89" i="64"/>
  <c r="M100" i="64"/>
  <c r="M103" i="64" s="1"/>
  <c r="K103" i="64"/>
  <c r="K99" i="64" s="1"/>
  <c r="K17" i="63"/>
  <c r="K19" i="63" s="1"/>
  <c r="K73" i="63" s="1"/>
  <c r="E21" i="55" s="1"/>
  <c r="K32" i="63"/>
  <c r="K34" i="63" s="1"/>
  <c r="K62" i="63"/>
  <c r="K64" i="63" s="1"/>
  <c r="J19" i="62"/>
  <c r="J18" i="62" s="1"/>
  <c r="J74" i="62" s="1"/>
  <c r="E20" i="55" s="1"/>
  <c r="H30" i="62"/>
  <c r="H74" i="62" s="1"/>
  <c r="K52" i="63"/>
  <c r="K54" i="63" s="1"/>
  <c r="K57" i="63"/>
  <c r="K59" i="63" s="1"/>
  <c r="H43" i="62"/>
  <c r="H58" i="62"/>
  <c r="H57" i="62" s="1"/>
  <c r="H58" i="64"/>
  <c r="H67" i="64"/>
  <c r="H76" i="64"/>
  <c r="H85" i="64"/>
  <c r="H94" i="64"/>
  <c r="H103" i="64"/>
  <c r="H112" i="64"/>
  <c r="K37" i="63"/>
  <c r="K39" i="63" s="1"/>
  <c r="H39" i="62"/>
  <c r="H38" i="62" s="1"/>
  <c r="H29" i="63"/>
  <c r="H44" i="63"/>
  <c r="K44" i="64"/>
  <c r="H49" i="63"/>
  <c r="H62" i="64"/>
  <c r="H71" i="64"/>
  <c r="H80" i="64"/>
  <c r="H89" i="64"/>
  <c r="H98" i="64"/>
  <c r="H107" i="64"/>
  <c r="H116" i="64"/>
  <c r="H24" i="63"/>
  <c r="H73" i="63" s="1"/>
  <c r="K26" i="64"/>
  <c r="K35" i="64"/>
  <c r="H20" i="64"/>
  <c r="H16" i="64" s="1"/>
  <c r="H52" i="64" s="1"/>
  <c r="H90" i="64" l="1"/>
  <c r="K72" i="64"/>
  <c r="K117" i="64" s="1"/>
  <c r="H99" i="64"/>
  <c r="H81" i="64"/>
  <c r="H54" i="64"/>
  <c r="H108" i="64"/>
  <c r="H63" i="64"/>
  <c r="M72" i="64"/>
  <c r="K38" i="64"/>
  <c r="K34" i="64" s="1"/>
  <c r="M35" i="64"/>
  <c r="M38" i="64" s="1"/>
  <c r="M34" i="64" s="1"/>
  <c r="M44" i="64"/>
  <c r="M47" i="64" s="1"/>
  <c r="M43" i="64" s="1"/>
  <c r="K47" i="64"/>
  <c r="K43" i="64" s="1"/>
  <c r="M26" i="64"/>
  <c r="M29" i="64" s="1"/>
  <c r="M25" i="64" s="1"/>
  <c r="K29" i="64"/>
  <c r="K25" i="64" s="1"/>
  <c r="K63" i="64"/>
  <c r="M16" i="64"/>
  <c r="H72" i="64"/>
  <c r="M99" i="64"/>
  <c r="M63" i="64"/>
  <c r="M117" i="64" s="1"/>
  <c r="K90" i="64"/>
  <c r="K16" i="64"/>
  <c r="K52" i="64" s="1"/>
  <c r="K118" i="64" l="1"/>
  <c r="M52" i="64"/>
  <c r="M118" i="64" s="1"/>
  <c r="E22" i="55" s="1"/>
  <c r="E26" i="55" s="1"/>
  <c r="H117" i="64"/>
  <c r="H118" i="64" s="1"/>
  <c r="E28" i="55" l="1"/>
  <c r="E29" i="55"/>
  <c r="E27" i="55"/>
</calcChain>
</file>

<file path=xl/comments1.xml><?xml version="1.0" encoding="utf-8"?>
<comments xmlns="http://schemas.openxmlformats.org/spreadsheetml/2006/main">
  <authors>
    <author>Navneet Kaur Saini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Yogesh Patil</author>
  </authors>
  <commentList>
    <comment ref="E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Yogesh Patil</author>
    <author>myiris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23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<sst xmlns="http://schemas.openxmlformats.org/spreadsheetml/2006/main" count="2133" uniqueCount="1061">
  <si>
    <t>in-rbi-rep.xsd#in-rbi-rep_PropertyRevaluationReserves</t>
  </si>
  <si>
    <t>in-rbi-rep.xsd#in-rbi-rep_GeneralLossReserves</t>
  </si>
  <si>
    <t>in-rbi-rep.xsd#in-rbi-rep_InvestmentFluctuationReserves</t>
  </si>
  <si>
    <t>in-rbi-rep.xsd#in-rbi-rep_UndisclosedReserves</t>
  </si>
  <si>
    <t>in-rbi-rep.xsd#in-rbi-rep_HybridCapital</t>
  </si>
  <si>
    <t>in-rbi-rep.xsd#in-rbi-rep_GeneralProvision</t>
  </si>
  <si>
    <t>Investments in subsidiaries in India (Financial) @</t>
  </si>
  <si>
    <t>in-rbi-rep.xsd#in-rbi-rep_TypeOfContractAndDerivativeProductAxis::in-rbi-rep.xsd#in-rbi-rep_CrossCurrencySwapsMember</t>
  </si>
  <si>
    <t>in-rbi-rep.xsd#in-rbi-rep_TypeOfContractAndDerivativeProductAxis::in-rbi-rep.xsd#in-rbi-rep_DerivativesMember</t>
  </si>
  <si>
    <t>in-rbi-rep.xsd#in-rbi-rep_TypeOfContractAndDerivativeProductAxis::in-rbi-rep.xsd#in-rbi-rep_ForwardRateAgreementsMember</t>
  </si>
  <si>
    <t>in-rbi-rep.xsd#in-rbi-rep_TypeOfContractAndDerivativeProductAxis::in-rbi-rep.xsd#in-rbi-rep_InterestRateOptionsMember</t>
  </si>
  <si>
    <t>in-rbi-rep.xsd#in-rbi-rep_TypeOfContractAndDerivativeProductAxis::in-rbi-rep.xsd#in-rbi-rep_InterestRateFuturesMember</t>
  </si>
  <si>
    <t>in-rbi-rep.xsd#in-rbi-rep_ClientObligantOrGuarantorAxis::in-rbi-rep.xsd#in-rbi-rep_BanksMember:::in-rbi-rep.xsd#in-rbi-rep_ContingentCreditExposureAxis::in-rbi-rep.xsd#in-rbi-rep_AcceptancesEndorsementsMember</t>
  </si>
  <si>
    <t>in-rbi-rep.xsd#in-rbi-rep_ClientObligantOrGuarantorAxis::in-rbi-rep.xsd#in-rbi-rep_ECGCMember:::in-rbi-rep.xsd#in-rbi-rep_ContingentCreditExposureAxis::in-rbi-rep.xsd#in-rbi-rep_AcceptancesEndorsementsMember</t>
  </si>
  <si>
    <t>in-rbi-rep.xsd#in-rbi-rep_ClientObligantOrGuarantorAxis::in-rbi-rep.xsd#in-rbi-rep_OthersMember:::in-rbi-rep.xsd#in-rbi-rep_ContingentCreditExposureAxis::in-rbi-rep.xsd#in-rbi-rep_AcceptancesEndorsementsMember</t>
  </si>
  <si>
    <t>in-rbi-rep.xsd#in-rbi-rep_ClientObligantOrGuarantorAxis::in-rbi-rep.xsd#in-rbi-rep_GovtMember:::in-rbi-rep.xsd#in-rbi-rep_ContingentCreditExposureAxis::in-rbi-rep.xsd#in-rbi-rep_UnderwritingStandbyCommitmentsMember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</si>
  <si>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</si>
  <si>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</si>
  <si>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</si>
  <si>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</si>
  <si>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</si>
  <si>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</si>
  <si>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</si>
  <si>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</si>
  <si>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</si>
  <si>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</si>
  <si>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</si>
  <si>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</si>
  <si>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</si>
  <si>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</si>
  <si>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</si>
  <si>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</si>
  <si>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</si>
  <si>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</si>
  <si>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</si>
  <si>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</si>
  <si>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</si>
  <si>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</si>
  <si>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</si>
  <si>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</si>
  <si>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</si>
  <si>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</si>
  <si>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</si>
  <si>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</si>
  <si>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</si>
  <si>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</si>
  <si>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</si>
  <si>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</si>
  <si>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</si>
  <si>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</si>
  <si>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</si>
  <si>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</si>
  <si>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</si>
  <si>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</si>
  <si>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</si>
  <si>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</si>
  <si>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</si>
  <si>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</si>
  <si>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</si>
  <si>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</si>
  <si>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</si>
  <si>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</si>
  <si>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</si>
  <si>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</si>
  <si>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</si>
  <si>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</si>
  <si>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</si>
  <si>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</si>
  <si>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</si>
  <si>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</si>
  <si>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</si>
  <si>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</si>
  <si>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</si>
  <si>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</si>
  <si>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</si>
  <si>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</si>
  <si>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</si>
  <si>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</si>
  <si>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</si>
  <si>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</si>
  <si>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</si>
  <si>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General Information</t>
  </si>
  <si>
    <t xml:space="preserve">Capital Base </t>
  </si>
  <si>
    <t>Computation Of Capital Base</t>
  </si>
  <si>
    <t>Global Position at end Qtr</t>
  </si>
  <si>
    <t>Signatory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</si>
  <si>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</si>
  <si>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</si>
  <si>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</si>
  <si>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</si>
  <si>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</si>
  <si>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</si>
  <si>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</si>
  <si>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</si>
  <si>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</si>
  <si>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</si>
  <si>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</si>
  <si>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</si>
  <si>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92607c60-f896-467b-8fe1-26aeff89c27b:~:NotMandatory:~:True:~:False:~::~::~:False:~::~::~:False:~::~::~: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</si>
  <si>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</si>
  <si>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</si>
  <si>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</si>
  <si>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</si>
  <si>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</si>
  <si>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</si>
  <si>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</si>
  <si>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</si>
  <si>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>Less than 1 year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</si>
  <si>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</si>
  <si>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</si>
  <si>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</si>
  <si>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</si>
  <si>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</si>
  <si>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</si>
  <si>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</si>
  <si>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</si>
  <si>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SingleCurrencyInterestRateSwapsMembe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</si>
  <si>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</si>
  <si>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</si>
  <si>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</si>
  <si>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</si>
  <si>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</si>
  <si>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</si>
  <si>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</si>
  <si>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</si>
  <si>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</si>
  <si>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</si>
  <si>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</si>
  <si>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</si>
  <si>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</si>
  <si>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</si>
  <si>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</si>
  <si>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in-rbi-rep.xsd#in-rbi-rep_ClientObligantOrGuarantorAxis::in-rbi-rep.xsd#in-rbi-rep_GovtMember:::in-rbi-rep.xsd#in-rbi-rep_ContingentCreditExposureAxis::in-rbi-rep.xsd#in-rbi-rep_AcceptancesEndorsementsMember</t>
  </si>
  <si>
    <t>in-rbi-rep.xsd#in-rbi-rep_ContingentCreditExposureAxis::in-rbi-rep.xsd#in-rbi-rep_AcceptancesEndorsementsMember</t>
  </si>
  <si>
    <t>SECTION C – CONTRACTS &amp; DERIVATIVES</t>
  </si>
  <si>
    <t>Risk Weighted Assets -  Trading Book</t>
  </si>
  <si>
    <t>in-rbi-rep.xsd#in-rbi-rep_RiskAdjustedValue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</si>
  <si>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</si>
  <si>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</si>
  <si>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</si>
  <si>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</si>
  <si>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</si>
  <si>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</si>
  <si>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</si>
  <si>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</si>
  <si>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</si>
  <si>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</si>
  <si>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</si>
  <si>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</si>
  <si>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</si>
  <si>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</si>
  <si>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</si>
  <si>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</si>
  <si>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</si>
  <si>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</si>
  <si>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</si>
  <si>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</si>
  <si>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</si>
  <si>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</si>
  <si>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</si>
  <si>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</si>
  <si>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</si>
  <si>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</si>
  <si>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</si>
  <si>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</si>
  <si>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</si>
  <si>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</si>
  <si>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</si>
  <si>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</si>
  <si>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</si>
  <si>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</si>
  <si>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</si>
  <si>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</si>
  <si>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</si>
  <si>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</si>
  <si>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</si>
  <si>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</si>
  <si>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</si>
  <si>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</si>
  <si>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</si>
  <si>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</si>
  <si>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</si>
  <si>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</si>
  <si>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</si>
  <si>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</si>
  <si>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</si>
  <si>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</si>
  <si>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CurrencyFuture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</si>
  <si>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CurrencyFuture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</si>
  <si>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CurrencyFuture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</si>
  <si>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</si>
  <si>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CurrencyOption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</si>
  <si>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CurrencyOptionsMember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</si>
  <si>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</si>
  <si>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</si>
  <si>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</si>
  <si>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</si>
  <si>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</si>
  <si>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</si>
  <si>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</si>
  <si>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</si>
  <si>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fn_F23_11_01042015</t>
  </si>
  <si>
    <t>fn_F24_12_01042015</t>
  </si>
  <si>
    <t>in-rbi-rep.xsd#in-rbi-rep_OfficeTelephoneNumberOfPersonCountersigned</t>
  </si>
  <si>
    <t>Office telephone number of person countersigned</t>
  </si>
  <si>
    <t>fn_F25_13_01042015</t>
  </si>
  <si>
    <t>in-rbi-rep.xsd#in-rbi-rep_ResidenceTelephoneNumberOfPersonCountersigned</t>
  </si>
  <si>
    <t>Residence telephone number of person countersigned</t>
  </si>
  <si>
    <t>fn_F26_14_01042015</t>
  </si>
  <si>
    <t>in-rbi-rep.xsd#in-rbi-rep_PlaceOfSigningByPersonCountersigned</t>
  </si>
  <si>
    <t>Place of signing by person countersigned</t>
  </si>
  <si>
    <t>fn_F27_15_01042015</t>
  </si>
  <si>
    <t>in-rbi-rep.xsd#in-rbi-rep_DateOfSigningByPersonCountersigned</t>
  </si>
  <si>
    <t>Date of signing by person countersigned</t>
  </si>
  <si>
    <t>Navigation</t>
  </si>
  <si>
    <t>in-rbi-rep.xsd#in-rbi-rep_ClientObligantOrGuarantorAxis::in-rbi-rep.xsd#in-rbi-rep_OthersMember:::in-rbi-rep.xsd#in-rbi-rep_ContingentCreditExposureAxis::in-rbi-rep.xsd#in-rbi-rep_OthersTwoContingentCreditExposureMember</t>
  </si>
  <si>
    <t>in-rbi-rep.xsd#in-rbi-rep_ClientObligantOrGuarantorAxis::in-rbi-rep.xsd#in-rbi-rep_OthersMember:::in-rbi-rep.xsd#in-rbi-rep_ContingentCreditExposureAxis::in-rbi-rep.xsd#in-rbi-rep_OthersThreeContingentCreditExposureMember</t>
  </si>
  <si>
    <t>in-rbi-rep.xsd#in-rbi-rep_ClientObligantOrGuarantorAxis::in-rbi-rep.xsd#in-rbi-rep_OthersMember:::in-rbi-rep.xsd#in-rbi-rep_ContingentCreditExposureAxis::in-rbi-rep.xsd#in-rbi-rep_OthersFourContingentCreditExposureMember</t>
  </si>
  <si>
    <t>in-rbi-rep.xsd#in-rbi-rep_ContingentCreditExposureAxis::in-rbi-rep.xsd#in-rbi-rep_ClaimsAgainstBankNotAcknowledgedAsDebtMember</t>
  </si>
  <si>
    <t>a457ebad-13ac-4bb7-a1d1-f31a24a09b2e:~:NotMandatory:~:True:~:False:~::~::~:False:~::~::~:False:~::~::~:</t>
  </si>
  <si>
    <t>3b2b45ee-39be-469d-aee6-1143ce1bf5fe:~:RWAE-SECTION C-ContrDerivts:~:NotMandatory:~:True:~::~:</t>
  </si>
  <si>
    <t>Item</t>
  </si>
  <si>
    <t>Potential Future Credit Exposure Conversion Factor</t>
  </si>
  <si>
    <t>Counter - Party / Client</t>
  </si>
  <si>
    <t>Notional Principal Amount</t>
  </si>
  <si>
    <t>Potential Exposure</t>
  </si>
  <si>
    <t>Replacement Cost</t>
  </si>
  <si>
    <t>Current Exposure (if Replacement cost Positive)</t>
  </si>
  <si>
    <t>Credit Equivalent Amount</t>
  </si>
  <si>
    <t>Derivatives</t>
  </si>
  <si>
    <t>in-rbi-rep.xsd#in-rbi-rep_DurationOfDerivativesContractAxis::in-rbi-rep.xsd#in-rbi-rep_OneYearAndAboveMember:::in-rbi-rep.xsd#in-rbi-rep_TypeOfContractAndDerivativeProductAxis::in-rbi-rep.xsd#in-rbi-rep_BasisSwapsMember</t>
  </si>
  <si>
    <t>b) Capital Charge on account of general market risk (i+ii+iii+iv+v+vi)</t>
  </si>
  <si>
    <t>vi) Others</t>
  </si>
  <si>
    <t>iv) Others</t>
  </si>
  <si>
    <t>a) Capital Charge on account of specific risk (i+ii+iii+iv)</t>
  </si>
  <si>
    <t>in-rbi-rep.xsd#in-rbi-rep_CapitalChargeOnAccountOfOther</t>
  </si>
  <si>
    <t>in-rbi-rep.xsd#in-rbi-rep_AssetClassExposureAxis::in-rbi-rep.xsd#in-rbi-rep_InvestmentsOnVentureCapitalFundsMember</t>
  </si>
  <si>
    <t>4.9 - Investments on Venture Capital Funds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</si>
  <si>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</si>
  <si>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OtherInterestRateContract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</si>
  <si>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OtherInterestRateContractsMember</t>
  </si>
  <si>
    <t>in-rbi-rep.xsd#in-rbi-rep_RegulatoryCapitalForForeignBanks</t>
  </si>
  <si>
    <t>in-rbi-rep.xsd#in-rbi-rep_RiskAdjustedValueBankingBook</t>
  </si>
  <si>
    <t>in-rbi-rep.xsd#in-rbi-rep_ExposureClassAxis::in-rbi-rep.xsd#in-rbi-rep_RiskWeightAssetsAndExposureAssetsMember</t>
  </si>
  <si>
    <t>in-rbi-rep.xsd#in-rbi-rep_ExposureClassAxis::in-rbi-rep.xsd#in-rbi-rep_RiskWeightAssetsAndExposureContingentCreditExposureMember</t>
  </si>
  <si>
    <t>in-rbi-rep.xsd#in-rbi-rep_ExposureClassAxis::in-rbi-rep.xsd#in-rbi-rep_RiskWeightAssetsAndExposureContractDerivativesMember</t>
  </si>
  <si>
    <t>in-rbi-rep.xsd#in-rbi-rep_OpenForeignExchangePositionLimitCapitalCharge@http://www.xbrl.org/2003/role/terseLabel</t>
  </si>
  <si>
    <t>in-rbi-rep.xsd#in-rbi-rep_RiskWeightAssets</t>
  </si>
  <si>
    <t>in-rbi-rep.xsd#in-rbi-rep_CoreTierICapitalToRiskWeightAssetsRatio</t>
  </si>
  <si>
    <t>in-rbi-rep.xsd#in-rbi-rep_RegulatoryCapitalToRiskWeightedAssetsRatio</t>
  </si>
  <si>
    <t>in-rbi-rep.xsd#in-rbi-rep_SupplementaryCapitalToRiskWeightedAssetsRatio</t>
  </si>
  <si>
    <t>Paid Up Capital</t>
  </si>
  <si>
    <t>Equity Shares</t>
  </si>
  <si>
    <t>Preference Shares</t>
  </si>
  <si>
    <t>With Original Maturity equal to 20 years</t>
  </si>
  <si>
    <t>Reserves &amp; Reserve funds</t>
  </si>
  <si>
    <t>Share Premium</t>
  </si>
  <si>
    <t>in-rbi-rep.xsd#in-rbi-rep_AssetClassExposureAxis::in-rbi-rep.xsd#in-rbi-rep_OtherAssetsInterestAccuredNotDueOnGovernmentSecuritiesMember</t>
  </si>
  <si>
    <t>in-rbi-rep.xsd#in-rbi-rep_AssetClassExposureAxis::in-rbi-rep.xsd#in-rbi-rep_OtherAssetsInterestDueAccuredOnSecuritiesMember</t>
  </si>
  <si>
    <t>3. Claims / Due from Banks and Financial Institutions</t>
  </si>
  <si>
    <t>4. Debt Securities - Total</t>
  </si>
  <si>
    <t>4.4  - Other approved securities not guaranteed by GOI / State Government</t>
  </si>
  <si>
    <t>4.5  - Investment in securities guaranteed by banks and specified PFIs</t>
  </si>
  <si>
    <t>4.6  - Investment in bonds / debentures of other banks and specified PFIs (other than sub-ordinated debt)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</si>
  <si>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OtherInterestRateContract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</si>
  <si>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OtherInterestRateContract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</si>
  <si>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OtherInterestRateContractsMember</t>
  </si>
  <si>
    <t>Market Risk</t>
  </si>
  <si>
    <t>Operational Risk</t>
  </si>
  <si>
    <t>in-rbi-rep.xsd#in-rbi-rep_GrossNonPerformingAdvances</t>
  </si>
  <si>
    <t>in-rbi-rep.xsd#in-rbi-rep_NettingItemsForLoansAndAdvances</t>
  </si>
  <si>
    <t>in-rbi-rep.xsd#in-rbi-rep_NettingItemsForLoansAndAdvancesInterestSuspense</t>
  </si>
  <si>
    <t>in-rbi-rep.xsd#in-rbi-rep_NettingItemsForLoansAndAdvancesPartsPaymentRereceivedAndKeptInSuspense</t>
  </si>
  <si>
    <t>in-rbi-rep.xsd#in-rbi-rep_AssetClassExposureAxis::in-rbi-rep.xsd#in-rbi-rep_LoansAndAdvancesLoanGuaranteedByStateGovernmentMember</t>
  </si>
  <si>
    <t>in-rbi-rep.xsd#in-rbi-rep_AssetClassExposureAxis::in-rbi-rep.xsd#in-rbi-rep_LoansAndAdvancesStateGovernmentGuaranteedAdvancesMember</t>
  </si>
  <si>
    <t>in-rbi-rep.xsd#in-rbi-rep_AssetClassExposureAxis::in-rbi-rep.xsd#in-rbi-rep_BankGuaranteedAdvancesMember</t>
  </si>
  <si>
    <t>in-rbi-rep.xsd#in-rbi-rep_AssetClassExposureAxis::in-rbi-rep.xsd#in-rbi-rep_BillRediscountedMember</t>
  </si>
  <si>
    <t>in-rbi-rep.xsd#in-rbi-rep_AssetClassExposureAxis::in-rbi-rep.xsd#in-rbi-rep_FixedAssetsNetMember</t>
  </si>
  <si>
    <t>in-rbi-rep.xsd#in-rbi-rep_AssetClassExposureAxis::in-rbi-rep.xsd#in-rbi-rep_ResiduaryOtherAssetsMember</t>
  </si>
  <si>
    <t>in-rbi-rep.xsd#in-rbi-rep_AssetClassExposureAxis::in-rbi-rep.xsd#in-rbi-rep_OtherAssestDueFromRBIMember</t>
  </si>
  <si>
    <t>in-rbi-rep.xsd#in-rbi-rep_AssetClassExposureAxis::in-rbi-rep.xsd#in-rbi-rep_OtherAssestsAdvanceTaxPaidTDSNetMember</t>
  </si>
  <si>
    <t>in-rbi-rep.xsd#in-rbi-rep_AssetClassExposureAxis::in-rbi-rep.xsd#in-rbi-rep_OtherAssetsInterestAccuredAllOthersMember</t>
  </si>
  <si>
    <t>in-rbi-rep.xsd#in-rbi-rep_AssetClassExposureAxis::in-rbi-rep.xsd#in-rbi-rep_OtherAssetsInterestAccuredNotDueOnInvestmentInTierIIBondsOfBanksAndFIsMember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</si>
  <si>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SingleCurrencyInterestRateSwap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</si>
  <si>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SingleCurrencyInterestRateSwap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</si>
  <si>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SingleCurrencyFloatingFloatingInterestRateSwap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</si>
  <si>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SingleCurrencyFloatingFloatingInterestRateSwap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</si>
  <si>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SingleCurrencyFloatingFloatingInterestRateSwap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</si>
  <si>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SingleCurrencyFloatingFloatingInterestRateSwap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</si>
  <si>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SingleCurrencyFloatingFloatingInterestRateSwap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</si>
  <si>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SingleCurrencyFloatingFloatingInterestRateSwapsMember</t>
  </si>
  <si>
    <t>in-rbi-rep.xsd#in-rbi-rep_DurationOfDerivativesContractAxis::in-rbi-rep.xsd#in-rbi-rep_LessThanOneYearMember:::in-rbi-rep.xsd#in-rbi-rep_TypeOfContractAndDerivativeProductAxis::in-rbi-rep.xsd#in-rbi-rep_CrossCurrencySwapsMember</t>
  </si>
  <si>
    <t>in-rbi-rep.xsd#in-rbi-rep_DurationOfDerivativesContractAxis::in-rbi-rep.xsd#in-rbi-rep_OneYearAndAboveMember:::in-rbi-rep.xsd#in-rbi-rep_TypeOfContractAndDerivativeProductAxis::in-rbi-rep.xsd#in-rbi-rep_CrossCurrencySwapsMember</t>
  </si>
  <si>
    <t>in-rbi-rep.xsd#in-rbi-rep_DurationOfDerivativesContractAxis::in-rbi-rep.xsd#in-rbi-rep_LessThanOneYearMember:::in-rbi-rep.xsd#in-rbi-rep_TypeOfContractAndDerivativeProductAxis::in-rbi-rep.xsd#in-rbi-rep_ForwardRateAgreementsMember</t>
  </si>
  <si>
    <t>in-rbi-rep.xsd#in-rbi-rep_DurationOfDerivativesContractAxis::in-rbi-rep.xsd#in-rbi-rep_OneYearAndAboveMember:::in-rbi-rep.xsd#in-rbi-rep_TypeOfContractAndDerivativeProductAxis::in-rbi-rep.xsd#in-rbi-rep_ForwardRateAgreementsMember</t>
  </si>
  <si>
    <t>in-rbi-rep.xsd#in-rbi-rep_DurationOfDerivativesContractAxis::in-rbi-rep.xsd#in-rbi-rep_LessThanOneYearMember:::in-rbi-rep.xsd#in-rbi-rep_TypeOfContractAndDerivativeProductAxis::in-rbi-rep.xsd#in-rbi-rep_InterestRateOptionsMember</t>
  </si>
  <si>
    <t>in-rbi-rep.xsd#in-rbi-rep_DurationOfDerivativesContractAxis::in-rbi-rep.xsd#in-rbi-rep_OneYearAndAboveMember:::in-rbi-rep.xsd#in-rbi-rep_TypeOfContractAndDerivativeProductAxis::in-rbi-rep.xsd#in-rbi-rep_InterestRateOptionsMember</t>
  </si>
  <si>
    <t>in-rbi-rep.xsd#in-rbi-rep_DurationOfDerivativesContractAxis::in-rbi-rep.xsd#in-rbi-rep_LessThanOneYearMember:::in-rbi-rep.xsd#in-rbi-rep_TypeOfContractAndDerivativeProductAxis::in-rbi-rep.xsd#in-rbi-rep_InterestRateFuturesMember</t>
  </si>
  <si>
    <t>8.5. Bills Rediscounted</t>
  </si>
  <si>
    <t>8.7. All Other Loans and Advances (including bills directly discounted and deposits with corporate sector)</t>
  </si>
  <si>
    <t>8.9. (L and A) - SSI advances</t>
  </si>
  <si>
    <t>8.10. Commercial Real Estate</t>
  </si>
  <si>
    <t>8.11. Loans &amp; Advances NBFC- (Other than Asset Finance Companies-AFC)</t>
  </si>
  <si>
    <t>8.12. Loans &amp; Advances AFCs</t>
  </si>
  <si>
    <t>8.13. (L and A) - All other loans and advances</t>
  </si>
  <si>
    <t>8.6. (L and A) - Advances covered by ECGC (covered portion only)</t>
  </si>
  <si>
    <t>8.8 (L and A) - Housing loan extended to individuals against mortgage of residential housing properties #</t>
  </si>
  <si>
    <t>9. Other Assets(OA)</t>
  </si>
  <si>
    <t>9.1 Interest accrued (not due) on securities: (Sub Total)</t>
  </si>
  <si>
    <t>9.1.1.  .....on Govt securities</t>
  </si>
  <si>
    <t>9.1.3.  ......on Other approved securities not guaranteed by GOI / State Government</t>
  </si>
  <si>
    <t>9.1.4.  ......on Investment in securities guaranteed by banks and specified PFIs</t>
  </si>
  <si>
    <t>in-rbi-rep.xsd#in-rbi-rep_ClientObligantOrGuarantorAxis::in-rbi-rep.xsd#in-rbi-rep_OthersMember:::in-rbi-rep.xsd#in-rbi-rep_ContingentCreditExposureAxis::in-rbi-rep.xsd#in-rbi-rep_UnderwritingStandbyCommitmentsMember</t>
  </si>
  <si>
    <t>in-rbi-rep.xsd#in-rbi-rep_ClientObligantOrGuarantorAxis::in-rbi-rep.xsd#in-rbi-rep_GovtMember:::in-rbi-rep.xsd#in-rbi-rep_ContingentCreditExposureAxis::in-rbi-rep.xsd#in-rbi-rep_UndrawnCommittedCreditLinesMember</t>
  </si>
  <si>
    <t>in-rbi-rep.xsd#in-rbi-rep_ContingentCreditExposureAxis::in-rbi-rep.xsd#in-rbi-rep_UndrawnCommittedCreditLinesMember</t>
  </si>
  <si>
    <t>in-rbi-rep.xsd#in-rbi-rep_ClientObligantOrGuarantorAxis::in-rbi-rep.xsd#in-rbi-rep_BanksMember:::in-rbi-rep.xsd#in-rbi-rep_ContingentCreditExposureAxis::in-rbi-rep.xsd#in-rbi-rep_UndrawnCommittedCreditLinesMember</t>
  </si>
  <si>
    <t>in-rbi-rep.xsd#in-rbi-rep_ClientObligantOrGuarantorAxis::in-rbi-rep.xsd#in-rbi-rep_ECGCMember:::in-rbi-rep.xsd#in-rbi-rep_ContingentCreditExposureAxis::in-rbi-rep.xsd#in-rbi-rep_UndrawnCommittedCreditLinesMember</t>
  </si>
  <si>
    <t>in-rbi-rep.xsd#in-rbi-rep_ClientObligantOrGuarantorAxis::in-rbi-rep.xsd#in-rbi-rep_OthersMember:::in-rbi-rep.xsd#in-rbi-rep_ContingentCreditExposureAxis::in-rbi-rep.xsd#in-rbi-rep_UndrawnCommittedCreditLinesMember</t>
  </si>
  <si>
    <t>in-rbi-rep.xsd#in-rbi-rep_ClientObligantOrGuarantorAxis::in-rbi-rep.xsd#in-rbi-rep_GovtMember:::in-rbi-rep.xsd#in-rbi-rep_ContingentCreditExposureAxis::in-rbi-rep.xsd#in-rbi-rep_TransactionsAssetsSaleRecourseMember</t>
  </si>
  <si>
    <t>in-rbi-rep.xsd#in-rbi-rep_ContingentCreditExposureAxis::in-rbi-rep.xsd#in-rbi-rep_TransactionsAssetsSaleRecourseMember</t>
  </si>
  <si>
    <t>in-rbi-rep.xsd#in-rbi-rep_ClientObligantOrGuarantorAxis::in-rbi-rep.xsd#in-rbi-rep_OthersMember:::in-rbi-rep.xsd#in-rbi-rep_ContingentCreditExposureAxis::in-rbi-rep.xsd#in-rbi-rep_TransactionsAssetsSaleRecourseMember</t>
  </si>
  <si>
    <t>in-rbi-rep.xsd#in-rbi-rep_ClientObligantOrGuarantorAxis::in-rbi-rep.xsd#in-rbi-rep_GovtMember:::in-rbi-rep.xsd#in-rbi-rep_ContingentCreditExposureAxis::in-rbi-rep.xsd#in-rbi-rep_ContingentLiabilitiesMember</t>
  </si>
  <si>
    <t>in-rbi-rep.xsd#in-rbi-rep_RiskWeightAxis::in-rbi-rep.xsd#in-rbi-rep_RiskWeight75PercentMember</t>
  </si>
  <si>
    <t>Govt</t>
  </si>
  <si>
    <t>Banks</t>
  </si>
  <si>
    <t>ECGC</t>
  </si>
  <si>
    <t>in-rbi-rep.xsd#in-rbi-rep_AssetClassExposureAxis::in-rbi-rep.xsd#in-rbi-rep_LoansAndAdvancesMember</t>
  </si>
  <si>
    <t>in-rbi-rep.xsd#in-rbi-rep_AssetClassExposureAxis::in-rbi-rep.xsd#in-rbi-rep_LoansAndAdvancesCoveredByECGCMember</t>
  </si>
  <si>
    <t>in-rbi-rep.xsd#in-rbi-rep_ClientObligantOrGuarantorAxis::in-rbi-rep.xsd#in-rbi-rep_GovtMember:::in-rbi-rep.xsd#in-rbi-rep_ContingentCreditExposureAxis::in-rbi-rep.xsd#in-rbi-rep_LCDocumentaryMember</t>
  </si>
  <si>
    <t>in-rbi-rep.xsd#in-rbi-rep_ClientObligantOrGuarantorAxis::in-rbi-rep.xsd#in-rbi-rep_BanksMember:::in-rbi-rep.xsd#in-rbi-rep_ContingentCreditExposureAxis::in-rbi-rep.xsd#in-rbi-rep_LCDocumentaryMember</t>
  </si>
  <si>
    <t>in-rbi-rep.xsd#in-rbi-rep_ClientObligantOrGuarantorAxis::in-rbi-rep.xsd#in-rbi-rep_ECGCMember:::in-rbi-rep.xsd#in-rbi-rep_ContingentCreditExposureAxis::in-rbi-rep.xsd#in-rbi-rep_LCDocumentaryMember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</si>
  <si>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ForwardForexContract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</si>
  <si>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ForwardForexContract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</si>
  <si>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CurrencyFuture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</si>
  <si>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CurrencyFuture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</si>
  <si>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CurrencyFuturesMember</t>
  </si>
  <si>
    <t>in-rbi-rep.xsd#in-rbi-rep_AssetClassExposureAxis::in-rbi-rep.xsd#in-rbi-rep_LoansAndAdvancesAllOtherLoansAndAdvancesMember</t>
  </si>
  <si>
    <t>in-rbi-rep.xsd#in-rbi-rep_AssetClassExposureAxis::in-rbi-rep.xsd#in-rbi-rep_LoansAndAdvancesNBFCNDSIExceptAFCMember</t>
  </si>
  <si>
    <t>in-rbi-rep.xsd#in-rbi-rep_AssetClassExposureAxis::in-rbi-rep.xsd#in-rbi-rep_CommercialRealEstateMember</t>
  </si>
  <si>
    <t>in-rbi-rep.xsd#in-rbi-rep_AssetClassExposureAxis::in-rbi-rep.xsd#in-rbi-rep_LoansAndAdvancesSSIAdvancesMember</t>
  </si>
  <si>
    <t>in-rbi-rep.xsd#in-rbi-rep_AssetClassExposureAxis::in-rbi-rep.xsd#in-rbi-rep_LoansAndAdvancesHousingLoanAgainstMortgageOfHouseMember</t>
  </si>
  <si>
    <t>in-rbi-rep.xsd#in-rbi-rep_AssetClassExposureAxis::in-rbi-rep.xsd#in-rbi-rep_AllOtherLoansMember</t>
  </si>
  <si>
    <t>fn_D27_7_01042015</t>
  </si>
  <si>
    <t>in-rbi-rep.xsd#in-rbi-rep_DateOfSigningByAuthorisedReportingOfficial</t>
  </si>
  <si>
    <t>in-rbi-rep.xsd#in-rbi-rep_CoreTierICapitalGross</t>
  </si>
  <si>
    <t>in-rbi-rep.xsd#in-rbi-rep_TierIICapitalGross</t>
  </si>
  <si>
    <t>in-rbi-rep.xsd#in-rbi-rep_RegulatoryCapital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</si>
  <si>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</si>
  <si>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</si>
  <si>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</si>
  <si>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</si>
  <si>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</si>
  <si>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</si>
  <si>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</si>
  <si>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</si>
  <si>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</si>
  <si>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</si>
  <si>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</si>
  <si>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</si>
  <si>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</si>
  <si>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</si>
  <si>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</si>
  <si>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</si>
  <si>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</si>
  <si>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</si>
  <si>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</si>
  <si>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</si>
  <si>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</si>
  <si>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</si>
  <si>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</si>
  <si>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</si>
  <si>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</si>
  <si>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</si>
  <si>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</si>
  <si>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</si>
  <si>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</si>
  <si>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</si>
  <si>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</si>
  <si>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</si>
  <si>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</si>
  <si>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</si>
  <si>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</si>
  <si>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</si>
  <si>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</si>
  <si>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</si>
  <si>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</si>
  <si>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</si>
  <si>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</si>
  <si>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</si>
  <si>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</si>
  <si>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</si>
  <si>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</si>
  <si>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</si>
  <si>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</si>
  <si>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</si>
  <si>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</si>
  <si>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</si>
  <si>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</si>
  <si>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</si>
  <si>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</si>
  <si>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</si>
  <si>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</si>
  <si>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</si>
  <si>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</si>
  <si>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</si>
  <si>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</si>
  <si>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</si>
  <si>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</si>
  <si>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</si>
  <si>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</si>
  <si>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in-rbi-rep.xsd#in-rbi-rep_ContingentCreditExposureAxis::in-rbi-rep.xsd#in-rbi-rep_UnderwritingStandbyCommitmentsMember</t>
  </si>
  <si>
    <t>in-rbi-rep.xsd#in-rbi-rep_ClientObligantOrGuarantorAxis::in-rbi-rep.xsd#in-rbi-rep_BanksMember:::in-rbi-rep.xsd#in-rbi-rep_ContingentCreditExposureAxis::in-rbi-rep.xsd#in-rbi-rep_UnderwritingStandbyCommitmentsMember</t>
  </si>
  <si>
    <t>1. Forward forex contracts (over 14 calendar days original maturity)</t>
  </si>
  <si>
    <t>2. Currency Futures</t>
  </si>
  <si>
    <t>3. Currency Options Purchased</t>
  </si>
  <si>
    <t>5. Gross Total (1+2+3+4)</t>
  </si>
  <si>
    <t>Interest Rate Contracts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</si>
  <si>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</si>
  <si>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</si>
  <si>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InterestRateFuturesMember</t>
  </si>
  <si>
    <t>in-rbi-rep.xsd#in-rbi-rep_CapitalChargeOnAccountOfPreciousMetals</t>
  </si>
  <si>
    <t>in-rbi-rep.xsd#in-rbi-rep_RiskWeightAssetsTradingBook</t>
  </si>
  <si>
    <t>8961fc2c-604b-49d1-b269-bcd55199b4c4:~:NotMandatory:~:True:~:False:~::~::~:False:~::~::~:False:~::~::~:</t>
  </si>
  <si>
    <t>53e17283-6c81-4894-94ac-8463ed6dfa71:~:Global Position at end Qtr:~:NotMandatory:~:True:~::~:</t>
  </si>
  <si>
    <t>Total Assets</t>
  </si>
  <si>
    <t>Customer Deposits</t>
  </si>
  <si>
    <t>Bank Deposits</t>
  </si>
  <si>
    <t>Borrowings</t>
  </si>
  <si>
    <t>Gross Loans and Advances</t>
  </si>
  <si>
    <t>Gross Non-performing Advances</t>
  </si>
  <si>
    <t>Netting Items for Loans and Advances</t>
  </si>
  <si>
    <t>Interest Suspense</t>
  </si>
  <si>
    <t>Parts Payment rereceived and kept in suspense</t>
  </si>
  <si>
    <t>Provisions</t>
  </si>
  <si>
    <t>Net Advances</t>
  </si>
  <si>
    <t>Net Non Performing Advances</t>
  </si>
  <si>
    <t>Investments</t>
  </si>
  <si>
    <t>Non-performing Investments</t>
  </si>
  <si>
    <t>Provisions for Non-performing Investments</t>
  </si>
  <si>
    <t>Operating Profit</t>
  </si>
  <si>
    <t>Net Profit</t>
  </si>
  <si>
    <t>ECGC Claims Received</t>
  </si>
  <si>
    <t>in-rbi-rep.xsd#in-rbi-rep_NetAssets</t>
  </si>
  <si>
    <t>in-rbi-rep.xsd#in-rbi-rep_CustomersDeposits</t>
  </si>
  <si>
    <t>in-rbi-rep.xsd#in-rbi-rep_BankDeposits</t>
  </si>
  <si>
    <t>in-rbi-rep.xsd#in-rbi-rep_Borrowings</t>
  </si>
  <si>
    <t>in-rbi-rep.xsd#in-rbi-rep_GrossLoansAndAdvances</t>
  </si>
  <si>
    <t>in-rbi-rep.xsd#in-rbi-rep_MarketRisk</t>
  </si>
  <si>
    <t>in-rbi-rep.xsd#in-rbi-rep_OperationalRisk</t>
  </si>
  <si>
    <t>in-rbi-rep.xsd#in-rbi-rep_OtherInstrumentsPermittedTierIICapitalTypeAxis</t>
  </si>
  <si>
    <t>in-rbi-rep.xsd#in-rbi-rep_AssetClassExposureAxis::in-rbi-rep.xsd#in-rbi-rep_LoansAndAdvancesToGovernmentMember</t>
  </si>
  <si>
    <t>in-rbi-rep.xsd#in-rbi-rep_AssetClassExposureAxis::in-rbi-rep.xsd#in-rbi-rep_LoansAndAdvancesGovernmentGuaranteedAdvancesMember</t>
  </si>
  <si>
    <t>in-rbi-rep.xsd#in-rbi-rep_AssetClassExposureAxis::in-rbi-rep.xsd#in-rbi-rep_LoansAndAdvancesLoansGuaranteedCentralGovermentMember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</si>
  <si>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InterestRateFuture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</si>
  <si>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SingleCurrencyInterestRateSwap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</si>
  <si>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SingleCurrencyInterestRateSwap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</si>
  <si>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SingleCurrencyInterestRateSwapsMember</t>
  </si>
  <si>
    <t>in-rbi-rep.xsd#in-rbi-rep_IntangibleAssetsLosses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</si>
  <si>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</si>
  <si>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</si>
  <si>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</si>
  <si>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</si>
  <si>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</si>
  <si>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</si>
  <si>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</si>
  <si>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</si>
  <si>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</si>
  <si>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#End</t>
  </si>
  <si>
    <t>Name_Bank_Cmp</t>
  </si>
  <si>
    <t>Name_Autho_Dealer</t>
  </si>
  <si>
    <t>Sig_Autho_Signatory</t>
  </si>
  <si>
    <t>Lakhs</t>
  </si>
  <si>
    <t>Quarterly</t>
  </si>
  <si>
    <t>106ec47a-3bd5-4447-a0cf-2f13691f6a10:~:NotMandatory:~:True:~:False:~::~::~:False:~::~::~:False:~::~::~:</t>
  </si>
  <si>
    <t>4473417d-d66d-4720-a06e-affc2a73f4ee:~:General Information:~:NotMandatory:~:True:~::~:</t>
  </si>
  <si>
    <t>#TABLE#</t>
  </si>
  <si>
    <t>#LAYOUTSCSR#</t>
  </si>
  <si>
    <t>#LAYOUTECSR#</t>
  </si>
  <si>
    <t>#LAYOUTSCER#</t>
  </si>
  <si>
    <t>#LAYOUTECER#</t>
  </si>
  <si>
    <t>#CustPlc#</t>
  </si>
  <si>
    <t>Reporting Institution</t>
  </si>
  <si>
    <t>FI Code</t>
  </si>
  <si>
    <t>Address of Reporting Institution</t>
  </si>
  <si>
    <t>For the Period Ended</t>
  </si>
  <si>
    <t xml:space="preserve">Date of Report </t>
  </si>
  <si>
    <t>FI Category</t>
  </si>
  <si>
    <t xml:space="preserve">Status </t>
  </si>
  <si>
    <t xml:space="preserve">Validation Status </t>
  </si>
  <si>
    <t>in-rbi-rep.xsd#in-rbi-rep_NameOfReportingInstitution</t>
  </si>
  <si>
    <t>in-rbi-rep.xsd#in-rbi-rep_AddressOfReportingInstitution</t>
  </si>
  <si>
    <t>in-rbi-rep.xsd#in-rbi-rep_ValidationStatus</t>
  </si>
  <si>
    <t>in-rbi-rep.xsd#in-rbi-rep_ReportStatus</t>
  </si>
  <si>
    <t>in-rbi-rep.xsd#in-rbi-rep_FICategory</t>
  </si>
  <si>
    <t>in-rbi-rep.xsd#in-rbi-rep_DateOfReport</t>
  </si>
  <si>
    <t>in-rbi-rep.xsd#in-rbi-rep_ReportForTheYearEnded</t>
  </si>
  <si>
    <t>5927f3c2-0a90-4616-8e57-b0d6b1f1078d:~:NotMandatory:~:True:~:False:~::~::~:False:~::~::~:False:~::~::~:</t>
  </si>
  <si>
    <t>eff2379f-67b3-4029-ac5c-eee753f52dbe:~:Capital Base:~:NotMandatory:~:True:~::~:</t>
  </si>
  <si>
    <t>Capital Base</t>
  </si>
  <si>
    <t>Core (Tier One) Capital (CC)</t>
  </si>
  <si>
    <t>Supplementary (Tier Two) Capital (SC)</t>
  </si>
  <si>
    <t>Total Capital (TC)</t>
  </si>
  <si>
    <t>Assets (funded)</t>
  </si>
  <si>
    <t>Contingent credit exposures</t>
  </si>
  <si>
    <t>Contracts/Derivatives exposures</t>
  </si>
  <si>
    <t>Open Forex Position Limit - Capital Charge</t>
  </si>
  <si>
    <t>Total Risk Weighted Assets(TRWA)</t>
  </si>
  <si>
    <t>CRAR (%TC/TRWA)</t>
  </si>
  <si>
    <t>CORE CRAR (%CC/TRWA)</t>
  </si>
  <si>
    <t>Supplementary CRAR (%SC/TRWA)</t>
  </si>
  <si>
    <t>Risk Weighted Assets</t>
  </si>
  <si>
    <t>in-rbi-rep.xsd#in-rbi-rep_CoreTierICapital</t>
  </si>
  <si>
    <t>in-rbi-rep.xsd#in-rbi-rep_SupplementaryTierIICapital</t>
  </si>
  <si>
    <t>in-rbi-rep.xsd#in-rbi-rep_GeneralRemarks</t>
  </si>
  <si>
    <t>General Remarks</t>
  </si>
  <si>
    <t>One year and over</t>
  </si>
  <si>
    <t>13. Gross Total - Interest Rate Contracts (6+7+8+9+10+11+12)</t>
  </si>
  <si>
    <t>a62cf18a-88f0-4d2c-a6ad-91f18cab2d92:~:Signatory:~:NotMandatory:~:True:~::~:</t>
  </si>
  <si>
    <t>Authorised Reporting Official</t>
  </si>
  <si>
    <t>Particular</t>
  </si>
  <si>
    <t xml:space="preserve">Signature </t>
  </si>
  <si>
    <t>E-mail ID</t>
  </si>
  <si>
    <t>Tel. No. (O) with STD code</t>
  </si>
  <si>
    <t>fn_D20_0_01042015</t>
  </si>
  <si>
    <t>in-rbi-rep.xsd#in-rbi-rep_SignatureOfAuthorisedReportingOfficial</t>
  </si>
  <si>
    <t>http://www.xbrl.org/2003/role/label</t>
  </si>
  <si>
    <t>Signature of authorised reporting official</t>
  </si>
  <si>
    <t>fn_D21_1_01042015</t>
  </si>
  <si>
    <t>db7bfa4e-d542-4d22-908f-a1b3723b0ca5:~:Undisclosed Reserves:~:NotMandatory:~:True:~::~:</t>
  </si>
  <si>
    <t>Group Name</t>
  </si>
  <si>
    <t>in-rbi-rep.xsd#in-rbi-rep_AccountNameAxis</t>
  </si>
  <si>
    <t>Account Name</t>
  </si>
  <si>
    <t>in-rbi-rep.xsd#in-rbi-rep_Group</t>
  </si>
  <si>
    <t>Amount (In Lakhs)</t>
  </si>
  <si>
    <t>03b1a7b4-829b-422f-a309-abbabdaec175:~:NotMandatory:~:True:~:False:~::~::~:False:~::~::~:False:~::~::~:</t>
  </si>
  <si>
    <t xml:space="preserve">i) On Interest rate related </t>
  </si>
  <si>
    <t>ii) On Equities</t>
  </si>
  <si>
    <t>iii) On Derivatives</t>
  </si>
  <si>
    <t>i) On Interest rate related instruments</t>
  </si>
  <si>
    <t>iii) On Foreign Exchange</t>
  </si>
  <si>
    <t>iv) On Precious metals</t>
  </si>
  <si>
    <t>v) On Derivatives</t>
  </si>
  <si>
    <t>Total Capital Charge on Trading Book (a + b)</t>
  </si>
  <si>
    <t>Total Risk Weighted Assets on Trading Book</t>
  </si>
  <si>
    <t xml:space="preserve"> (Amount in Rs Lakh)</t>
  </si>
  <si>
    <t>in-rbi-rep.xsd#in-rbi-rep_CapitalChargeOnTradingBook</t>
  </si>
  <si>
    <t>in-rbi-rep.xsd#in-rbi-rep_NatureOfRiskAxis::in-rbi-rep.xsd#in-rbi-rep_SpecificRiskMember</t>
  </si>
  <si>
    <t>in-rbi-rep.xsd#in-rbi-rep_CapitalChargeOnAccountOfInterestRateRelated</t>
  </si>
  <si>
    <t>in-rbi-rep.xsd#in-rbi-rep_CapitalChargeOnAccountOfEquities</t>
  </si>
  <si>
    <t>in-rbi-rep.xsd#in-rbi-rep_CapitalChargeOnAccountOfDerivatives</t>
  </si>
  <si>
    <t>in-rbi-rep.xsd#in-rbi-rep_NatureOfRiskAxis::in-rbi-rep.xsd#in-rbi-rep_GeneralMarketRiskMember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</si>
  <si>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BasisSwap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</si>
  <si>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BasisSwap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</si>
  <si>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BasisSwap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</si>
  <si>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BasisSwapsMember</t>
  </si>
  <si>
    <t>in-rbi-rep.xsd#in-rbi-rep_DurationOfDerivativesContractAxis::in-rbi-rep.xsd#in-rbi-rep_OneYearAndAboveMember:::in-rbi-rep.xsd#in-rbi-rep_TypeOfContractAndDerivativeProductAxis::in-rbi-rep.xsd#in-rbi-rep_InterestRateFuturesMember</t>
  </si>
  <si>
    <t>9.1.5.  ......on Investment in bonds / debentures of other banks and specified PFIs (other than sub-ordinated debt)</t>
  </si>
  <si>
    <t>9.1.6.  ......on Investment in Tier II Bonds of Banks / FIs</t>
  </si>
  <si>
    <t>9.1.7. OA -  All others</t>
  </si>
  <si>
    <t>9.2. OA - Advance Tax paid and TDS (net)</t>
  </si>
  <si>
    <t>in-rbi-rep.xsd#in-rbi-rep_RiskWeightAxis::in-rbi-rep.xsd#in-rbi-rep_RiskWeight22.5PercentMember</t>
  </si>
  <si>
    <t>in-rbi-rep.xsd#in-rbi-rep_RiskWeightAxis::in-rbi-rep.xsd#in-rbi-rep_RiskWeight52.5PercentMember</t>
  </si>
  <si>
    <t>in-rbi-rep.xsd#in-rbi-rep_RiskWeightAxis::in-rbi-rep.xsd#in-rbi-rep_RiskWeight100PercentMember</t>
  </si>
  <si>
    <t>in-rbi-rep.xsd#in-rbi-rep_RiskWeightAxis::in-rbi-rep.xsd#in-rbi-rep_RiskWeight50PercentMember</t>
  </si>
  <si>
    <t>in-rbi-rep.xsd#in-rbi-rep_RiskWeightAxis::in-rbi-rep.xsd#in-rbi-rep_RiskWeight150PercentMember</t>
  </si>
  <si>
    <t>in-rbi-rep.xsd#in-rbi-rep_AssetClassExposureAxis::in-rbi-rep.xsd#in-rbi-rep_CashAndRBIMember</t>
  </si>
  <si>
    <t>in-rbi-rep.xsd#in-rbi-rep_AssetClassExposureAxis::in-rbi-rep.xsd#in-rbi-rep_BalancesWithBanksMember</t>
  </si>
  <si>
    <t>in-rbi-rep.xsd#in-rbi-rep_AssetClassExposureAxis::in-rbi-rep.xsd#in-rbi-rep_ClaimsOnBanksNotifiedPFIsMember</t>
  </si>
  <si>
    <t>in-rbi-rep.xsd#in-rbi-rep_AssetClassExposureAxis::in-rbi-rep.xsd#in-rbi-rep_DebtSecuritiesMember</t>
  </si>
  <si>
    <t>in-rbi-rep.xsd#in-rbi-rep_AssetClassExposureAxis::in-rbi-rep.xsd#in-rbi-rep_GovernmentSecuritiesApprovedAndOtherSecuritiesGuranteedByGOIOrStateGovernmentMember</t>
  </si>
  <si>
    <t>in-rbi-rep.xsd#in-rbi-rep_AssetClassExposureAxis::in-rbi-rep.xsd#in-rbi-rep_StateGovernmentGuranteedSecuritiesInDefaultMember</t>
  </si>
  <si>
    <t>in-rbi-rep.xsd#in-rbi-rep_AssetClassExposureAxis::in-rbi-rep.xsd#in-rbi-rep_GovernmentGuaranteedPSUSecuritiesOutsideApporvedBorrowingProgrammeMember</t>
  </si>
  <si>
    <t>in-rbi-rep.xsd#in-rbi-rep_AssetClassExposureAxis::in-rbi-rep.xsd#in-rbi-rep_OtherApprovedSecuritiesNotGuaranteedByGOIOrStateGovernmentMember</t>
  </si>
  <si>
    <t>in-rbi-rep.xsd#in-rbi-rep_AssetClassExposureAxis::in-rbi-rep.xsd#in-rbi-rep_InvestmentInSecuritiesGuaranteedByBanksAndSpecifiedPFIsMember</t>
  </si>
  <si>
    <t>in-rbi-rep.xsd#in-rbi-rep_AssetClassExposureAxis::in-rbi-rep.xsd#in-rbi-rep_InvestmentInBondsOrDebenturesOfOtherBanksAndSpecifiedPFIsOtherThanSubordinatedDebtMember</t>
  </si>
  <si>
    <t>Acceptances and Endorsements</t>
  </si>
  <si>
    <t>Underwriting and Standby Commitments</t>
  </si>
  <si>
    <t>Undrawn Committed Credit Lines</t>
  </si>
  <si>
    <t>Transactions / Asset Sales with Recourse</t>
  </si>
  <si>
    <t>Items in respect of which the Bank is Contingently Liable</t>
  </si>
  <si>
    <t>Items in respect of which the bank is Contingently Liable</t>
  </si>
  <si>
    <t>Liability on a/c of partly paid shares</t>
  </si>
  <si>
    <t>Non-Funded exposures to commercial real estate</t>
  </si>
  <si>
    <t>Commitment to provide liquidity facility for secuitisation of standard asset transactions</t>
  </si>
  <si>
    <t>Non-funded exposure to NBFC-ND-SI</t>
  </si>
  <si>
    <t>Others</t>
  </si>
  <si>
    <t>Others1</t>
  </si>
  <si>
    <t>Others2</t>
  </si>
  <si>
    <t>Others3</t>
  </si>
  <si>
    <t>Others4</t>
  </si>
  <si>
    <t>Total Contingent Credits and Exposures</t>
  </si>
  <si>
    <t>Claims against the bank not acknowledged as debt</t>
  </si>
  <si>
    <t>in-rbi-rep.xsd#in-rbi-rep_CreditConversionFactor</t>
  </si>
  <si>
    <t>RWAE-SECTION B-ContCrExp</t>
  </si>
  <si>
    <t>in-rbi-rep.xsd#in-rbi-rep_AssetClassExposureAxis::in-rbi-rep.xsd#in-rbi-rep_OtherAssetsInterestAccuredNotDueOnInvestmentInBondsAndDebenturesOfOtherBanksAndSpecifiedPFIsOtherThanSubordinatedDebtMember</t>
  </si>
  <si>
    <t>in-rbi-rep.xsd#in-rbi-rep_AssetClassExposureAxis::in-rbi-rep.xsd#in-rbi-rep_OtherAssetsInterestAccuredNotDueOnInvestmentInSecuritiesGuaranteedByBanksAndSpecifiedPFIsMember</t>
  </si>
  <si>
    <t>in-rbi-rep.xsd#in-rbi-rep_AssetClassExposureAxis::in-rbi-rep.xsd#in-rbi-rep_OtherAssetsInterestAccuredNotDueOnOtherApprovedSecuritiesNotGuaranteedByGOIOrStateGovernmentMember</t>
  </si>
  <si>
    <t>in-rbi-rep.xsd#in-rbi-rep_AssetClassExposureAxis::in-rbi-rep.xsd#in-rbi-rep_OtherAssetsInterestAccuredNotDueOnGovernmentGuaranteedPSUSecuritiesOutsideApporvedBorrowingProgrammeMember</t>
  </si>
  <si>
    <t>in-rbi-rep.xsd#in-rbi-rep_ClientObligantOrGuarantorAxis::in-rbi-rep.xsd#in-rbi-rep_OthersMember:::in-rbi-rep.xsd#in-rbi-rep_ContingentCreditExposureAxis::in-rbi-rep.xsd#in-rbi-rep_LCDocumentaryMember</t>
  </si>
  <si>
    <t>in-rbi-rep.xsd#in-rbi-rep_ContingentCreditExposureAxis::in-rbi-rep.xsd#in-rbi-rep_LCDocumentaryMember</t>
  </si>
  <si>
    <t>in-rbi-rep.xsd#in-rbi-rep_ClientObligantOrGuarantorAxis::in-rbi-rep.xsd#in-rbi-rep_GovtMember:::in-rbi-rep.xsd#in-rbi-rep_ContingentCreditExposureAxis::in-rbi-rep.xsd#in-rbi-rep_LCCleanMember</t>
  </si>
  <si>
    <t>in-rbi-rep.xsd#in-rbi-rep_ClientObligantOrGuarantorAxis::in-rbi-rep.xsd#in-rbi-rep_BanksMember:::in-rbi-rep.xsd#in-rbi-rep_ContingentCreditExposureAxis::in-rbi-rep.xsd#in-rbi-rep_LCCleanMember</t>
  </si>
  <si>
    <t>in-rbi-rep.xsd#in-rbi-rep_ClientObligantOrGuarantorAxis::in-rbi-rep.xsd#in-rbi-rep_ECGCMember:::in-rbi-rep.xsd#in-rbi-rep_ContingentCreditExposureAxis::in-rbi-rep.xsd#in-rbi-rep_LCCleanMember</t>
  </si>
  <si>
    <t>in-rbi-rep.xsd#in-rbi-rep_ClientObligantOrGuarantorAxis::in-rbi-rep.xsd#in-rbi-rep_OthersMember:::in-rbi-rep.xsd#in-rbi-rep_ContingentCreditExposureAxis::in-rbi-rep.xsd#in-rbi-rep_LCCleanMember</t>
  </si>
  <si>
    <t>in-rbi-rep.xsd#in-rbi-rep_ContingentCreditExposureAxis::in-rbi-rep.xsd#in-rbi-rep_LCCleanMember</t>
  </si>
  <si>
    <t>in-rbi-rep.xsd#in-rbi-rep_ClientObligantOrGuarantorAxis::in-rbi-rep.xsd#in-rbi-rep_GovtMember:::in-rbi-rep.xsd#in-rbi-rep_ContingentCreditExposureAxis::in-rbi-rep.xsd#in-rbi-rep_FinancialGuaranteesMember</t>
  </si>
  <si>
    <t>in-rbi-rep.xsd#in-rbi-rep_ClientObligantOrGuarantorAxis::in-rbi-rep.xsd#in-rbi-rep_BanksMember:::in-rbi-rep.xsd#in-rbi-rep_ContingentCreditExposureAxis::in-rbi-rep.xsd#in-rbi-rep_FinancialGuaranteesMember</t>
  </si>
  <si>
    <t>in-rbi-rep.xsd#in-rbi-rep_ClientObligantOrGuarantorAxis::in-rbi-rep.xsd#in-rbi-rep_ECGCMember:::in-rbi-rep.xsd#in-rbi-rep_ContingentCreditExposureAxis::in-rbi-rep.xsd#in-rbi-rep_FinancialGuaranteesMember</t>
  </si>
  <si>
    <t>in-rbi-rep.xsd#in-rbi-rep_AssetClassExposureAxis::in-rbi-rep.xsd#in-rbi-rep_OtherAssetsMember</t>
  </si>
  <si>
    <t>Statutory Reserves u/s 45-I-C of RBI Act (for FIs which are NBFCs under RBI Act)</t>
  </si>
  <si>
    <t>Other Disclosed Reserves (to be specified)</t>
  </si>
  <si>
    <t>Surplus  Unallocated</t>
  </si>
  <si>
    <t>Grants, if any, received from Government eligible for tier 1 Capital</t>
  </si>
  <si>
    <t>CORE CAPITAL GROSS</t>
  </si>
  <si>
    <t>Losses of prior years funded by Head Office</t>
  </si>
  <si>
    <t>Loss to Date in current year</t>
  </si>
  <si>
    <t>Intangible Assets</t>
  </si>
  <si>
    <t>Credit losses not provided for</t>
  </si>
  <si>
    <t>Deficit in loan loss provisions</t>
  </si>
  <si>
    <t>Any other eligible deductions</t>
  </si>
  <si>
    <t>Deductions - Total</t>
  </si>
  <si>
    <t>A - Core (Tier One) Capital (Net)</t>
  </si>
  <si>
    <t>Property Revaluation Reserves [@45% of book value]</t>
  </si>
  <si>
    <t>General loss reserves</t>
  </si>
  <si>
    <t>Investment Fluctuation Reserves</t>
  </si>
  <si>
    <t>Undisclosed Reserves</t>
  </si>
  <si>
    <t>Hybrid Capital</t>
  </si>
  <si>
    <t>General Provisions</t>
  </si>
  <si>
    <t>Provision on Standard Assets</t>
  </si>
  <si>
    <t>Grants, if any, received from Government eligible for Tier II Capital</t>
  </si>
  <si>
    <t>Discounted Value of Preference shares with original maturity of &gt; 5 years but &lt; 20 years</t>
  </si>
  <si>
    <t>Sub-ordinated Term debt</t>
  </si>
  <si>
    <t>Any Other</t>
  </si>
  <si>
    <t>Tier II Capital - Gross Total</t>
  </si>
  <si>
    <t>Special Reserves craeted u/s 36 (1) (VIII) of the Income Tax Act utilised for creating General Provision to the extent permissible</t>
  </si>
  <si>
    <t>(Less) Head room deduction</t>
  </si>
  <si>
    <t>B - Supplementary (Tier Two) Capital</t>
  </si>
  <si>
    <t>C - Total Capital (A + B) (Capital Base)</t>
  </si>
  <si>
    <t>in-rbi-rep.xsd#in-rbi-rep_EquityShares</t>
  </si>
  <si>
    <t>in-rbi-rep.xsd#in-rbi-rep_PreferenceShares</t>
  </si>
  <si>
    <t>in-rbi-rep.xsd#in-rbi-rep_PreferenceSharesWithOriginalMaturityPeriodOf20Years</t>
  </si>
  <si>
    <t>in-rbi-rep.xsd#in-rbi-rep_Grants</t>
  </si>
  <si>
    <t>in-rbi-rep.xsd#in-rbi-rep_SharePremiumAccount</t>
  </si>
  <si>
    <t>in-rbi-rep.xsd#in-rbi-rep_CapitalReserves</t>
  </si>
  <si>
    <t>in-rbi-rep.xsd#in-rbi-rep_SpecialReserves</t>
  </si>
  <si>
    <t>in-rbi-rep.xsd#in-rbi-rep_StatutoryReservesUnderSection45ICOfRBIAct</t>
  </si>
  <si>
    <t>in-rbi-rep.xsd#in-rbi-rep_StatutoryOtherDisclosedFreeReserves</t>
  </si>
  <si>
    <t>in-rbi-rep.xsd#in-rbi-rep_UnallocatedSurplusAndCarriedOverAmounts</t>
  </si>
  <si>
    <t>in-rbi-rep.xsd#in-rbi-rep_GrantsReceivedFromGovernemntEligibleForTier1Capital</t>
  </si>
  <si>
    <t>in-rbi-rep.xsd#in-rbi-rep_LossesOfPriorYearsFundedByHeadOffice</t>
  </si>
  <si>
    <t>in-rbi-rep.xsd#in-rbi-rep_LossToDateInCurrentYear</t>
  </si>
  <si>
    <t>in-rbi-rep.xsd#in-rbi-rep_CreditLossesNotProvidedFor</t>
  </si>
  <si>
    <t>#TYPDIM#</t>
  </si>
  <si>
    <t>in-rbi-rep.xsd#in-rbi-rep_InvestmentsInSubsidariesInIndia</t>
  </si>
  <si>
    <t>in-rbi-rep.xsd#in-rbi-rep_DeficitsLoanLossProvision</t>
  </si>
  <si>
    <t>in-rbi-rep.xsd#in-rbi-rep_OtherDeductions</t>
  </si>
  <si>
    <t>in-rbi-rep.xsd#in-rbi-rep_AggregateDeductions</t>
  </si>
  <si>
    <t>615b5fbc-d429-40e2-ad02-e3286f929956:~:NotMandatory:~:True:~:False:~::~::~:False:~::~::~:False:~::~::~:</t>
  </si>
  <si>
    <t>Client/Obligant or guarantor (group)</t>
  </si>
  <si>
    <t>Total Book Exposures (Gross)</t>
  </si>
  <si>
    <t>Margins &amp; Provisions</t>
  </si>
  <si>
    <t xml:space="preserve">Book Exposures (Net) </t>
  </si>
  <si>
    <t xml:space="preserve">CCF for Contingency </t>
  </si>
  <si>
    <t xml:space="preserve">R.W. for Obligant  </t>
  </si>
  <si>
    <t>Risk Adjusted Value (RAV) Of Exposure</t>
  </si>
  <si>
    <t>bf1a8a30-fbac-4516-8c70-e1af352a8ba9:~:RWAE-SECTION B-ContCrExp:~:NotMandatory:~:True:~::~:</t>
  </si>
  <si>
    <t xml:space="preserve">Credit Contingent / OBS items
</t>
  </si>
  <si>
    <t>Letters of Credit (Docy)</t>
  </si>
  <si>
    <t>Total</t>
  </si>
  <si>
    <t>Letters of Credit (Clean)</t>
  </si>
  <si>
    <t>Guarantees - Financial</t>
  </si>
  <si>
    <t>Guarantees - Others</t>
  </si>
  <si>
    <t xml:space="preserve">   To Add Footnote, Right Click the Cell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</si>
  <si>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</si>
  <si>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</si>
  <si>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</si>
  <si>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</si>
  <si>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</si>
  <si>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</si>
  <si>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</si>
  <si>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</si>
  <si>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</si>
  <si>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</si>
  <si>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</si>
  <si>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</si>
  <si>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</si>
  <si>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</si>
  <si>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</si>
  <si>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</si>
  <si>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</si>
  <si>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</si>
  <si>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</si>
  <si>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</si>
  <si>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</si>
  <si>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</si>
  <si>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</si>
  <si>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</si>
  <si>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</si>
  <si>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</si>
  <si>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</si>
  <si>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</si>
  <si>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</si>
  <si>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</si>
  <si>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</si>
  <si>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</si>
  <si>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</si>
  <si>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</si>
  <si>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</si>
  <si>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</si>
  <si>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</si>
  <si>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</si>
  <si>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</si>
  <si>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</si>
  <si>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</si>
  <si>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</si>
  <si>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</si>
  <si>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</si>
  <si>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</si>
  <si>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</si>
  <si>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</si>
  <si>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</si>
  <si>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</si>
  <si>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</si>
  <si>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</si>
  <si>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</si>
  <si>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</si>
  <si>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</si>
  <si>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</si>
  <si>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</si>
  <si>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</si>
  <si>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</si>
  <si>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</si>
  <si>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</si>
  <si>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</si>
  <si>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</si>
  <si>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Amount in Rs. Lakhs</t>
  </si>
  <si>
    <t>in-rbi-rep.xsd#in-rbi-rep_ProvisionForStandardAssets</t>
  </si>
  <si>
    <t>in-rbi-rep.xsd#in-rbi-rep_SpecialReservesCreatedUnderSection361VIIIOfIncomeTaxActUtilisedForCreatingGeneralProvision</t>
  </si>
  <si>
    <t>in-rbi-rep.xsd#in-rbi-rep_GrantsReceivedFromGovernemntEligibleForTierIICapital</t>
  </si>
  <si>
    <t>in-rbi-rep.xsd#in-rbi-rep_DiscountedValueOfPreferenceSharesWithOriginalMaturityOfMoreThan5YearsButLessThan20Years</t>
  </si>
  <si>
    <t>in-rbi-rep.xsd#in-rbi-rep_SubOrdinatedTermDebt</t>
  </si>
  <si>
    <t>in-rbi-rep.xsd#in-rbi-rep_OtherInstrumentsPermittedTierIICapital</t>
  </si>
  <si>
    <t>in-rbi-rep.xsd#in-rbi-rep_HeadRoomDeductions</t>
  </si>
  <si>
    <t>4224a559-afed-4202-9214-e5b62c0ca72a:~:NotMandatory:~:True:~:False:~::~::~:False:~::~::~:False:~::~::~:</t>
  </si>
  <si>
    <t>6. Forward Rate Agreements</t>
  </si>
  <si>
    <t>7. Interest Rate Options</t>
  </si>
  <si>
    <t>8. Interest Rate Futures</t>
  </si>
  <si>
    <t>9. Single Currency Interest Rate Swaps</t>
  </si>
  <si>
    <t>10. Single Currency Floating Interest Rate Swaps</t>
  </si>
  <si>
    <t>11. Basis Swaps</t>
  </si>
  <si>
    <t>12. Others</t>
  </si>
  <si>
    <t>14. Total Contracts &amp; Derivatives (5+13)</t>
  </si>
  <si>
    <t>Gross Total</t>
  </si>
  <si>
    <t>4. Cross Currency Swaps incl Cross Currency Interest Rate Swaps</t>
  </si>
  <si>
    <t>in-rbi-rep.xsd#in-rbi-rep_PotentialFutureCreditExposureConversionFactor</t>
  </si>
  <si>
    <t>in-rbi-rep.xsd#in-rbi-rep_NotionalPrincipalAmount</t>
  </si>
  <si>
    <t>in-rbi-rep.xsd#in-rbi-rep_PotentialExposure</t>
  </si>
  <si>
    <t>in-rbi-rep.xsd#in-rbi-rep_ReplacementCost</t>
  </si>
  <si>
    <t>in-rbi-rep.xsd#in-rbi-rep_CurrentExposure</t>
  </si>
  <si>
    <t>in-rbi-rep.xsd#in-rbi-rep_CreditEquivalentAmount</t>
  </si>
  <si>
    <t>RWAE-SECTION C-ContrDerivts</t>
  </si>
  <si>
    <t>in-rbi-rep.xsd#in-rbi-rep_TypeOfContractAndDerivativeProductAxis::in-rbi-rep.xsd#in-rbi-rep_ForwardForexContractsMember</t>
  </si>
  <si>
    <t>in-rbi-rep.xsd#in-rbi-rep_TypeOfContractAndDerivativeProductAxis::in-rbi-rep.xsd#in-rbi-rep_CurrencyFuturesMember</t>
  </si>
  <si>
    <t>in-rbi-rep.xsd#in-rbi-rep_TypeOfContractAndDerivativeProductAxis::in-rbi-rep.xsd#in-rbi-rep_CurrencyOptionsMember</t>
  </si>
  <si>
    <t>in-rbi-rep.xsd#in-rbi-rep_TypeOfContractAndDerivativeProductAxis::in-rbi-rep.xsd#in-rbi-rep_SingleCurrencyInterestRateSwapsMember</t>
  </si>
  <si>
    <t>in-rbi-rep.xsd#in-rbi-rep_TypeOfContractAndDerivativeProductAxis::in-rbi-rep.xsd#in-rbi-rep_SingleCurrencyFloatingFloatingInterestRateSwapsMember</t>
  </si>
  <si>
    <t>in-rbi-rep.xsd#in-rbi-rep_TypeOfContractAndDerivativeProductAxis::in-rbi-rep.xsd#in-rbi-rep_BasisSwapsMember</t>
  </si>
  <si>
    <t>in-rbi-rep.xsd#in-rbi-rep_TypeOfContractAndDerivativeProductAxis::in-rbi-rep.xsd#in-rbi-rep_OtherInterestRateContractsMember</t>
  </si>
  <si>
    <t>in-rbi-rep.xsd#in-rbi-rep_TypeOfContractAndDerivativeProductAxis::in-rbi-rep.xsd#in-rbi-rep_InterestRateContractMember</t>
  </si>
  <si>
    <t>in-rbi-rep.xsd#in-rbi-rep_AssetClassExposureAxis::in-rbi-rep.xsd#in-rbi-rep_InvestmentInTierIIBondsOfBanksAndFIsMember</t>
  </si>
  <si>
    <t>in-rbi-rep.xsd#in-rbi-rep_AssetClassExposureAxis::in-rbi-rep.xsd#in-rbi-rep_InvestmentsInMortgageBackedSecuritiesMember</t>
  </si>
  <si>
    <t>in-rbi-rep.xsd#in-rbi-rep_AssetClassExposureAxis::in-rbi-rep.xsd#in-rbi-rep_OtherDebtSecuritiesMember</t>
  </si>
  <si>
    <t>in-rbi-rep.xsd#in-rbi-rep_AssetClassExposureAxis::in-rbi-rep.xsd#in-rbi-rep_OtherDebtSecuritiesWithRiskWeight2.5Member</t>
  </si>
  <si>
    <t>in-rbi-rep.xsd#in-rbi-rep_AssetClassExposureAxis::in-rbi-rep.xsd#in-rbi-rep_OtherDebtSecuritiesWithRiskWeight22.5Member</t>
  </si>
  <si>
    <t>in-rbi-rep.xsd#in-rbi-rep_AssetClassExposureAxis::in-rbi-rep.xsd#in-rbi-rep_OtherDebtSecuritiesincludingBondsAndDebenturesInNatureOfAdvancesMember</t>
  </si>
  <si>
    <t>in-rbi-rep.xsd#in-rbi-rep_AssetClassExposureAxis::in-rbi-rep.xsd#in-rbi-rep_EquitiesMember</t>
  </si>
  <si>
    <t>in-rbi-rep.xsd#in-rbi-rep_AssetClassExposureAxis::in-rbi-rep.xsd#in-rbi-rep_ForeignInvestmentsMember</t>
  </si>
  <si>
    <t>in-rbi-rep.xsd#in-rbi-rep_AssetClassExposureAxis::in-rbi-rep.xsd#in-rbi-rep_StaffLoansAndAdvancesMember</t>
  </si>
  <si>
    <t>in-rbi-rep.xsd#in-rbi-rep_AssetClassExposureAxis::in-rbi-rep.xsd#in-rbi-rep_StaffLoansAndAdvancesCarrying20RiskWeightMember</t>
  </si>
  <si>
    <t>in-rbi-rep.xsd#in-rbi-rep_AssetClassExposureAxis::in-rbi-rep.xsd#in-rbi-rep_StaffLoansAndAdvancesCarrying100RiskWeightMember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</si>
  <si>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</si>
  <si>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</si>
  <si>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</si>
  <si>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</si>
  <si>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</si>
  <si>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</si>
  <si>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</si>
  <si>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f7dea70f-98e6-4b57-8383-5d597d4d7048:~:RWA-TrBook-Dom-SECTION D_B:~:NotMandatory:~:True:~::~:</t>
  </si>
  <si>
    <t>f7dea70f-98e6-4b57-8383-5d597d4d7048:~:RWA-TrBook-Dom-SECTION D_A:~:NotMandatory:~:True:~::~:</t>
  </si>
  <si>
    <t>46f4623d-bd51-4a42-9101-b667aab12131:~:SectionD_AOthers:~:NotMandatory:~:True:~::~:</t>
  </si>
  <si>
    <t>f7dea70f-98e6-4b57-8383-5d597d4d7048:~:RWA-TrBook-Dom-SECTION D_BTotal:~:NotMandatory:~:True:~::~: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</si>
  <si>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</si>
  <si>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</si>
  <si>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</si>
  <si>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</si>
  <si>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</si>
  <si>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</si>
  <si>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</si>
  <si>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</si>
  <si>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</si>
  <si>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</si>
  <si>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</si>
  <si>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</si>
  <si>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</si>
  <si>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</si>
  <si>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</si>
  <si>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</si>
  <si>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</si>
  <si>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</si>
  <si>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</si>
  <si>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</si>
  <si>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</si>
  <si>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</si>
  <si>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</si>
  <si>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</si>
  <si>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</si>
  <si>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</si>
  <si>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</si>
  <si>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</si>
  <si>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</si>
  <si>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</si>
  <si>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</si>
  <si>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</si>
  <si>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</si>
  <si>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</si>
  <si>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</si>
  <si>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</si>
  <si>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</si>
  <si>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</si>
  <si>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</si>
  <si>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</si>
  <si>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</si>
  <si>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</si>
  <si>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</si>
  <si>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</si>
  <si>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</si>
  <si>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</si>
  <si>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</si>
  <si>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</si>
  <si>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</si>
  <si>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</si>
  <si>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</si>
  <si>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</si>
  <si>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</si>
  <si>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</si>
  <si>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</si>
  <si>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</si>
  <si>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</si>
  <si>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</si>
  <si>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</si>
  <si>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</si>
  <si>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</si>
  <si>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</si>
  <si>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</si>
  <si>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</si>
  <si>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Note: Enter upto 2 digits after decimal.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</si>
  <si>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</si>
  <si>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ForwardRateAgreement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</si>
  <si>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ForwardRateAgreement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</si>
  <si>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ForwardRateAgreement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</si>
  <si>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ForwardRateAgreement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</si>
  <si>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ForwardRateAgreement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</si>
  <si>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ForwardRateAgreement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</si>
  <si>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InterestRateOption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</si>
  <si>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InterestRateOption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</si>
  <si>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InterestRateOptionsMember</t>
  </si>
  <si>
    <t>in-rbi-rep.xsd#in-rbi-rep_CapitalChargeOnAccountOfForeignExchange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</si>
  <si>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BasisSwap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</si>
  <si>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BasisSwapsMember</t>
  </si>
  <si>
    <t>in-rbi-rep.xsd#in-rbi-rep_DurationOfDerivativesContractAxis::in-rbi-rep.xsd#in-rbi-rep_LessThanOneYearMember:::in-rbi-rep.xsd#in-rbi-rep_TypeOfContractAndDerivativeProductAxis::in-rbi-rep.xsd#in-rbi-rep_BasisSwapsMember</t>
  </si>
  <si>
    <t>in-rbi-rep.xsd#in-rbi-rep_DurationOfDerivativesContractAxis::in-rbi-rep.xsd#in-rbi-rep_LessThanOneYearMember:::in-rbi-rep.xsd#in-rbi-rep_TypeOfContractAndDerivativeProductAxis::in-rbi-rep.xsd#in-rbi-rep_SingleCurrencyInterestRateSwapsMember</t>
  </si>
  <si>
    <t>in-rbi-rep.xsd#in-rbi-rep_DurationOfDerivativesContractAxis::in-rbi-rep.xsd#in-rbi-rep_OneYearAndAboveMember:::in-rbi-rep.xsd#in-rbi-rep_TypeOfContractAndDerivativeProductAxis::in-rbi-rep.xsd#in-rbi-rep_SingleCurrencyInterestRateSwapsMember</t>
  </si>
  <si>
    <t>in-rbi-rep.xsd#in-rbi-rep_DurationOfDerivativesContractAxis::in-rbi-rep.xsd#in-rbi-rep_LessThanOneYearMember:::in-rbi-rep.xsd#in-rbi-rep_TypeOfContractAndDerivativeProductAxis::in-rbi-rep.xsd#in-rbi-rep_SingleCurrencyFloatingFloatingInterestRateSwapsMember</t>
  </si>
  <si>
    <t>in-rbi-rep.xsd#in-rbi-rep_DurationOfDerivativesContractAxis::in-rbi-rep.xsd#in-rbi-rep_OneYearAndAboveMember:::in-rbi-rep.xsd#in-rbi-rep_TypeOfContractAndDerivativeProductAxis::in-rbi-rep.xsd#in-rbi-rep_SingleCurrencyFloatingFloatingInterestRateSwapsMember</t>
  </si>
  <si>
    <t>9.3. OA - Due from RBI</t>
  </si>
  <si>
    <t>9.4. OA - Residuary ""other assets"" (Res. OA)</t>
  </si>
  <si>
    <t>9.4.1. OA - (Res. OA) - Residuary other assets - 0% risk weight</t>
  </si>
  <si>
    <t>9.4.2. OA - (Res. OA) - Residuary other assets - 20% risk weight</t>
  </si>
  <si>
    <t>9.4.3. OA - (Res. OA) - Residuary other assets - 100% risk weight</t>
  </si>
  <si>
    <t>9.4.4. OA - (Res. OA) - Residuary other assets - 150% risk weight</t>
  </si>
  <si>
    <t>10. Fixed assets (net)</t>
  </si>
  <si>
    <t>11. Total Risk weighted Assets (TWRA) for On-Balance Sheet Items</t>
  </si>
  <si>
    <t>Asset item</t>
  </si>
  <si>
    <t>in-rbi-rep.xsd#in-rbi-rep_ExposureAmount</t>
  </si>
  <si>
    <t>in-rbi-rep.xsd#in-rbi-rep_ExposureAmountHeldUnderBankingBook</t>
  </si>
  <si>
    <t>in-rbi-rep.xsd#in-rbi-rep_MarginsAndProvisions</t>
  </si>
  <si>
    <t>in-rbi-rep.xsd#in-rbi-rep_NetExposure</t>
  </si>
  <si>
    <t>RWAE-SECTION A - ASSETS</t>
  </si>
  <si>
    <t>in-rbi-rep.xsd#in-rbi-rep_RiskWeightAxis::in-rbi-rep.xsd#in-rbi-rep_RiskWeight0PercentMember</t>
  </si>
  <si>
    <t>in-rbi-rep.xsd#in-rbi-rep_RiskWeightAxis::in-rbi-rep.xsd#in-rbi-rep_RiskWeight20PercentMember</t>
  </si>
  <si>
    <t>in-rbi-rep.xsd#in-rbi-rep_RiskWeightAxis::in-rbi-rep.xsd#in-rbi-rep_RiskWeight2.5PercentMember</t>
  </si>
  <si>
    <t>in-rbi-rep.xsd#in-rbi-rep_RiskWeightAxis::in-rbi-rep.xsd#in-rbi-rep_RiskWeight102.5PercentMember</t>
  </si>
  <si>
    <t>in-rbi-rep.xsd#in-rbi-rep_DurationOfDerivativesContractAxis::in-rbi-rep.xsd#in-rbi-rep_LessThanOneYearMember:::in-rbi-rep.xsd#in-rbi-rep_TypeOfContractAndDerivativeProductAxis::in-rbi-rep.xsd#in-rbi-rep_OtherInterestRateContractsMember</t>
  </si>
  <si>
    <t>in-rbi-rep.xsd#in-rbi-rep_DurationOfDerivativesContractAxis::in-rbi-rep.xsd#in-rbi-rep_OneYearAndAboveMember:::in-rbi-rep.xsd#in-rbi-rep_TypeOfContractAndDerivativeProductAxis::in-rbi-rep.xsd#in-rbi-rep_OtherInterestRateContractsMember</t>
  </si>
  <si>
    <t>4.7  - Investment in Tier II Bonds of Banks / FIs</t>
  </si>
  <si>
    <t>4.8  - Investments in mortgage backed securities #</t>
  </si>
  <si>
    <t>4.1  - Govt. Securities, approved and other securities guaranteed by GOI / State Government</t>
  </si>
  <si>
    <t>4.2  - State Government guaranteed  securities in default</t>
  </si>
  <si>
    <t>4.3  - Govt. Guaranteed PSU securities outside the approved borrowing programme</t>
  </si>
  <si>
    <t>5. Other Debt Securities (ODS)</t>
  </si>
  <si>
    <t>5.1 All Others</t>
  </si>
  <si>
    <t>5.2 All Others</t>
  </si>
  <si>
    <t>5.3 All Others (including bonds and debentures in the nature of advances)</t>
  </si>
  <si>
    <t>8.1. (L and A) - Staff loans and Advances</t>
  </si>
  <si>
    <t xml:space="preserve">8.1.1. To staff -- carrying 20% RW </t>
  </si>
  <si>
    <t xml:space="preserve">8.1.2. To staff -  carrying 100% RW </t>
  </si>
  <si>
    <t>8.2 (L and A) - To Govt. (GOI/State)</t>
  </si>
  <si>
    <t>8.3. (L and A) - Govt guaranteed advances 8.3 (1+2+3)</t>
  </si>
  <si>
    <t>8.3.1. (L and A) - Loans Gauranteed by Central Government</t>
  </si>
  <si>
    <t>8.3.2. (L and A) - Loans Gauranteed by State Government</t>
  </si>
  <si>
    <t>8.3.3. (L and A) - State Govt guaranteed advances (invoked guarantee continue to remain in default 100% risk weight)</t>
  </si>
  <si>
    <t>8.4. (L and A) - Bank guaranteed advances</t>
  </si>
  <si>
    <t>Capital Reserves</t>
  </si>
  <si>
    <t>Special Reserves created u/s 36 (1) (VIII) of the Income Tax Act</t>
  </si>
  <si>
    <t>in-rbi-rep.xsd#in-rbi-rep_CapitalChargeOnAccountOfOtherAxis</t>
  </si>
  <si>
    <t>in-rbi-rep.xsd#in-rbi-rep_NettingItemsForLoansAndAdvancesProvisions</t>
  </si>
  <si>
    <t>in-rbi-rep.xsd#in-rbi-rep_NetAdvances</t>
  </si>
  <si>
    <t>in-rbi-rep.xsd#in-rbi-rep_NetNonPerformingAdvances</t>
  </si>
  <si>
    <t>in-rbi-rep.xsd#in-rbi-rep_Investments</t>
  </si>
  <si>
    <t>in-rbi-rep.xsd#in-rbi-rep_NonPerformingInvestments</t>
  </si>
  <si>
    <t>in-rbi-rep.xsd#in-rbi-rep_ProvisionsForNonPerformingInvestments</t>
  </si>
  <si>
    <t>in-rbi-rep.xsd#in-rbi-rep_OperatingProfit</t>
  </si>
  <si>
    <t>in-rbi-rep.xsd#in-rbi-rep_NetProfit</t>
  </si>
  <si>
    <t>30e47fb7-f31b-4e4e-9f3d-b59d899e6ae6:~:NotMandatory:~:True:~:False:~::~::~:False:~::~::~:False:~::~::~:</t>
  </si>
  <si>
    <t>Name</t>
  </si>
  <si>
    <t>Designation</t>
  </si>
  <si>
    <t>Place</t>
  </si>
  <si>
    <t>Countersigned By</t>
  </si>
  <si>
    <t>Date</t>
  </si>
  <si>
    <t>d5d6200c-396b-406e-b087-9d7969da2b03:~:NotMandatory:~:True:~:False:~::~::~:False:~::~::~:False:~::~::~:</t>
  </si>
  <si>
    <t>dd160e4f-7b03-4cf3-9cc5-e47be06ca9cc:~:RWAE-SECTION A - ASSETS:~:NotMandatory:~:True:~::~:</t>
  </si>
  <si>
    <t>Of which held under Banking Book</t>
  </si>
  <si>
    <t>Margins and Provisions</t>
  </si>
  <si>
    <t>Book Value (Net)</t>
  </si>
  <si>
    <t>Risk Weight (%)</t>
  </si>
  <si>
    <t>Risk Adjusted Value</t>
  </si>
  <si>
    <t>Book Value</t>
  </si>
  <si>
    <t>1. Cash and Balance with RBI</t>
  </si>
  <si>
    <t>2. Balances with Banks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</si>
  <si>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InterestRateFuture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</si>
  <si>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InterestRateFuture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</si>
  <si>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InterestRateFuture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</si>
  <si>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InterestRateFuturesMember</t>
  </si>
  <si>
    <t>6. Equities</t>
  </si>
  <si>
    <t>7. Foreign Investments</t>
  </si>
  <si>
    <t>8. Loans and Advances (Incl. Bill Credit) (L &amp; A)</t>
  </si>
  <si>
    <t>in-rbi-rep.xsd#in-rbi-rep_DurationOfDerivativesContractAxis::in-rbi-rep.xsd#in-rbi-rep_LessThanOneYearMember:::in-rbi-rep.xsd#in-rbi-rep_TypeOfContractAndDerivativeProductAxis::in-rbi-rep.xsd#in-rbi-rep_ForwardForexContractsMember</t>
  </si>
  <si>
    <t>in-rbi-rep.xsd#in-rbi-rep_DurationOfDerivativesContractAxis::in-rbi-rep.xsd#in-rbi-rep_OneYearAndAboveMember:::in-rbi-rep.xsd#in-rbi-rep_TypeOfContractAndDerivativeProductAxis::in-rbi-rep.xsd#in-rbi-rep_ForwardForexContractsMember</t>
  </si>
  <si>
    <t>in-rbi-rep.xsd#in-rbi-rep_DurationOfDerivativesContractAxis::in-rbi-rep.xsd#in-rbi-rep_LessThanOneYearMember:::in-rbi-rep.xsd#in-rbi-rep_TypeOfContractAndDerivativeProductAxis::in-rbi-rep.xsd#in-rbi-rep_CurrencyFuturesMember</t>
  </si>
  <si>
    <t>in-rbi-rep.xsd#in-rbi-rep_DurationOfDerivativesContractAxis::in-rbi-rep.xsd#in-rbi-rep_OneYearAndAboveMember:::in-rbi-rep.xsd#in-rbi-rep_TypeOfContractAndDerivativeProductAxis::in-rbi-rep.xsd#in-rbi-rep_CurrencyFuturesMember</t>
  </si>
  <si>
    <t>in-rbi-rep.xsd#in-rbi-rep_DurationOfDerivativesContractAxis::in-rbi-rep.xsd#in-rbi-rep_OneYearAndAboveMember:::in-rbi-rep.xsd#in-rbi-rep_TypeOfContractAndDerivativeProductAxis::in-rbi-rep.xsd#in-rbi-rep_CurrencyOptionsMember</t>
  </si>
  <si>
    <t>in-rbi-rep.xsd#in-rbi-rep_DurationOfDerivativesContractAxis::in-rbi-rep.xsd#in-rbi-rep_LessThanOneYearMember:::in-rbi-rep.xsd#in-rbi-rep_TypeOfContractAndDerivativeProductAxis::in-rbi-rep.xsd#in-rbi-rep_CurrencyOptionsMember</t>
  </si>
  <si>
    <t>Note:
@The investments of a bank in the equity as well as non-equity capital instruments issued by a subsidiary should be deducted at 50 per cent each, from Tier I and Tier II capital of the parent bank, while assessing the capital adequacy of the bank on 'solo' basis.</t>
  </si>
  <si>
    <t>in-rbi-rep.xsd#in-rbi-rep_ClientObligantOrGuarantorAxis::in-rbi-rep.xsd#in-rbi-rep_OthersMember:::in-rbi-rep.xsd#in-rbi-rep_ContingentCreditExposureAxis::in-rbi-rep.xsd#in-rbi-rep_OthersOneContingentCreditExposureMember</t>
  </si>
  <si>
    <t>in-rbi-rep.xsd#in-rbi-rep_ClientObligantOrGuarantorAxis::in-rbi-rep.xsd#in-rbi-rep_OthersMember:::in-rbi-rep.xsd#in-rbi-rep_ContingentCreditExposureAxis::in-rbi-rep.xsd#in-rbi-rep_NonFundedExposuresCommercialRealEstateMember</t>
  </si>
  <si>
    <t>in-rbi-rep.xsd#in-rbi-rep_ClientObligantOrGuarantorAxis::in-rbi-rep.xsd#in-rbi-rep_ECGCMember:::in-rbi-rep.xsd#in-rbi-rep_ContingentCreditExposureAxis::in-rbi-rep.xsd#in-rbi-rep_UnderwritingStandbyCommitmentsMember</t>
  </si>
  <si>
    <t>in-rbi-rep.xsd#in-rbi-rep_ClientObligantOrGuarantorAxis::in-rbi-rep.xsd#in-rbi-rep_BanksMember:::in-rbi-rep.xsd#in-rbi-rep_ContingentCreditExposureAxis::in-rbi-rep.xsd#in-rbi-rep_TransactionsAssetsSaleRecourseMember</t>
  </si>
  <si>
    <t>in-rbi-rep.xsd#in-rbi-rep_ClientObligantOrGuarantorAxis::in-rbi-rep.xsd#in-rbi-rep_ECGCMember:::in-rbi-rep.xsd#in-rbi-rep_ContingentCreditExposureAxis::in-rbi-rep.xsd#in-rbi-rep_TransactionsAssetsSaleRecourseMember</t>
  </si>
  <si>
    <t>in-rbi-rep.xsd#in-rbi-rep_ClientObligantOrGuarantorAxis::in-rbi-rep.xsd#in-rbi-rep_BanksMember:::in-rbi-rep.xsd#in-rbi-rep_ContingentCreditExposureAxis::in-rbi-rep.xsd#in-rbi-rep_ContingentLiabilitiesMember</t>
  </si>
  <si>
    <t>in-rbi-rep.xsd#in-rbi-rep_ClientObligantOrGuarantorAxis::in-rbi-rep.xsd#in-rbi-rep_ECGCMember:::in-rbi-rep.xsd#in-rbi-rep_ContingentCreditExposureAxis::in-rbi-rep.xsd#in-rbi-rep_ContingentLiabilitiesMember</t>
  </si>
  <si>
    <t>in-rbi-rep.xsd#in-rbi-rep_ClientObligantOrGuarantorAxis::in-rbi-rep.xsd#in-rbi-rep_OthersMember:::in-rbi-rep.xsd#in-rbi-rep_ContingentCreditExposureAxis::in-rbi-rep.xsd#in-rbi-rep_ContingentLiabilitiesMember</t>
  </si>
  <si>
    <t>in-rbi-rep.xsd#in-rbi-rep_ContingentCreditExposureAxis::in-rbi-rep.xsd#in-rbi-rep_ContingentLiabilitiesMember</t>
  </si>
  <si>
    <t>in-rbi-rep.xsd#in-rbi-rep_ContingentCreditExposureAxis::in-rbi-rep.xsd#in-rbi-rep_LiabilityOnAccountsOfPartlyPaidSharesMember</t>
  </si>
  <si>
    <t>in-rbi-rep.xsd#in-rbi-rep_ClientObligantOrGuarantorAxis::in-rbi-rep.xsd#in-rbi-rep_BanksMember:::in-rbi-rep.xsd#in-rbi-rep_ContingentCreditExposureAxis::in-rbi-rep.xsd#in-rbi-rep_LiabilityOnAccountsOfPartlyPaidSharesMember</t>
  </si>
  <si>
    <t>in-rbi-rep.xsd#in-rbi-rep_ClientObligantOrGuarantorAxis::in-rbi-rep.xsd#in-rbi-rep_ECGCMember:::in-rbi-rep.xsd#in-rbi-rep_ContingentCreditExposureAxis::in-rbi-rep.xsd#in-rbi-rep_LiabilityOnAccountsOfPartlyPaidSharesMember</t>
  </si>
  <si>
    <t>in-rbi-rep.xsd#in-rbi-rep_ClientObligantOrGuarantorAxis::in-rbi-rep.xsd#in-rbi-rep_OthersMember:::in-rbi-rep.xsd#in-rbi-rep_ContingentCreditExposureAxis::in-rbi-rep.xsd#in-rbi-rep_NonFundedExposureToNBFCNDSIMember</t>
  </si>
  <si>
    <t>in-rbi-rep.xsd#in-rbi-rep_ClientObligantOrGuarantorAxis::in-rbi-rep.xsd#in-rbi-rep_OthersMember:::in-rbi-rep.xsd#in-rbi-rep_ContingentCreditExposureAxis::in-rbi-rep.xsd#in-rbi-rep_CommitmentProvideLiquidityFacilityForSecuritisationStandardAssetTransactionsMember</t>
  </si>
  <si>
    <t>in-rbi-rep.xsd#in-rbi-rep_ClientObligantOrGuarantorAxis::in-rbi-rep.xsd#in-rbi-rep_OthersMember:::in-rbi-rep.xsd#in-rbi-rep_ContingentCreditExposureAxis::in-rbi-rep.xsd#in-rbi-rep_OthersContingentCreditExposureMember</t>
  </si>
  <si>
    <t>in-rbi-rep.xsd#in-rbi-rep_PaidUpCapital</t>
  </si>
  <si>
    <t>in-rbi-rep.xsd#in-rbi-rep_ReserveFundAndOtherReserves</t>
  </si>
  <si>
    <t>in-rbi-rep.xsd#in-rbi-rep_PreferenceSharesTierIICapital</t>
  </si>
  <si>
    <t>in-rbi-rep.xsd#in-rbi-rep_AssetClassExposureAxis::in-rbi-rep.xsd#in-rbi-rep_LoansAndAdvancesAFCMember</t>
  </si>
  <si>
    <t>in-rbi-rep.xsd#in-rbi-rep_ECGCClaimsReceived</t>
  </si>
  <si>
    <t>in-rbi-rep.xsd#in-rbi-rep_OtherDisclosedReservesAxis</t>
  </si>
  <si>
    <t>3ab520b5-b37d-4cf9-9509-353f74a1eb8e:~:NotMandatory:~:True:~:False:~::~::~:False:~::~::~:False:~::~::~:</t>
  </si>
  <si>
    <t>in-rbi-rep.xsd#in-rbi-rep_ClientObligantOrGuarantorAxis::in-rbi-rep.xsd#in-rbi-rep_OthersMember:::in-rbi-rep.xsd#in-rbi-rep_ContingentCreditExposureAxis::in-rbi-rep.xsd#in-rbi-rep_OthersGuaranteesMember</t>
  </si>
  <si>
    <t>in-rbi-rep.xsd#in-rbi-rep_EMailIDOfAuthorisedReportingOfficial</t>
  </si>
  <si>
    <t>E mail ID of authorised reporting official</t>
  </si>
  <si>
    <t>in-rbi-rep.xsd#in-rbi-rep_EMailIDOfPersonCountersigned</t>
  </si>
  <si>
    <t>E mail ID of person countersigned</t>
  </si>
  <si>
    <t>in-rbi-rep.xsd#in-rbi-rep_ClientObligantOrGuarantorAxis::in-rbi-rep.xsd#in-rbi-rep_GovtMember:::in-rbi-rep.xsd#in-rbi-rep_ContingentCreditExposureAxis::in-rbi-rep.xsd#in-rbi-rep_LiabilityOnAccountsOfPartlyPaidSharesMember</t>
  </si>
  <si>
    <t>in-rbi-rep.xsd#in-rbi-rep_ClientObligantOrGuarantorAxis::in-rbi-rep.xsd#in-rbi-rep_OthersMember:::in-rbi-rep.xsd#in-rbi-rep_ContingentCreditExposureAxis::in-rbi-rep.xsd#in-rbi-rep_LiabilityOnAccountsOfPartlyPaidSharesMember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</si>
  <si>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ForwardForexContract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</si>
  <si>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ForwardForexContract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</si>
  <si>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ForwardForexContract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</si>
  <si>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ForwardForexContractsMember</t>
  </si>
  <si>
    <t>Grant equivalent of preference shares with original maturity equal to 20 years</t>
  </si>
  <si>
    <t>SECTION A – Risk Weight Assets &amp; Exposures</t>
  </si>
  <si>
    <t>9.1.2.  ......on Govt. Guaranteed PSU securities outside the approved borrowing programme</t>
  </si>
  <si>
    <t>SECTION B – CONTINGENTS CREDITS EXPOSURES</t>
  </si>
  <si>
    <t>Date of signing by authorised reporting official</t>
  </si>
  <si>
    <t>fn_F20_8_01042015</t>
  </si>
  <si>
    <t>in-rbi-rep.xsd#in-rbi-rep_SignatureOfPersonCountersigned</t>
  </si>
  <si>
    <t>Signature of person countersigned</t>
  </si>
  <si>
    <t>fn_F21_9_01042015</t>
  </si>
  <si>
    <t>in-rbi-rep.xsd#in-rbi-rep_NameOfPersonCountersigned</t>
  </si>
  <si>
    <t>Name of person countersigned</t>
  </si>
  <si>
    <t>fn_F22_10_01042015</t>
  </si>
  <si>
    <t>in-rbi-rep.xsd#in-rbi-rep_DesignationOfPersonCountersigned</t>
  </si>
  <si>
    <t>Designation of person countersigned</t>
  </si>
  <si>
    <t>in-rbi-rep.xsd#in-rbi-rep_ClientObligantOrGuarantorAxis::in-rbi-rep.xsd#in-rbi-rep_OthersMember:::in-rbi-rep.xsd#in-rbi-rep_ContingentCreditExposureAxis::in-rbi-rep.xsd#in-rbi-rep_FinancialGuaranteesMember</t>
  </si>
  <si>
    <t>in-rbi-rep.xsd#in-rbi-rep_ContingentCreditExposureAxis::in-rbi-rep.xsd#in-rbi-rep_FinancialGuaranteesMember</t>
  </si>
  <si>
    <t>in-rbi-rep.xsd#in-rbi-rep_ClientObligantOrGuarantorAxis::in-rbi-rep.xsd#in-rbi-rep_GovtMember:::in-rbi-rep.xsd#in-rbi-rep_ContingentCreditExposureAxis::in-rbi-rep.xsd#in-rbi-rep_OthersGuaranteesMember</t>
  </si>
  <si>
    <t>in-rbi-rep.xsd#in-rbi-rep_ContingentCreditExposureAxis::in-rbi-rep.xsd#in-rbi-rep_OthersGuaranteesMember</t>
  </si>
  <si>
    <t>in-rbi-rep.xsd#in-rbi-rep_ClientObligantOrGuarantorAxis::in-rbi-rep.xsd#in-rbi-rep_BanksMember:::in-rbi-rep.xsd#in-rbi-rep_ContingentCreditExposureAxis::in-rbi-rep.xsd#in-rbi-rep_OthersGuaranteesMember</t>
  </si>
  <si>
    <t>in-rbi-rep.xsd#in-rbi-rep_ClientObligantOrGuarantorAxis::in-rbi-rep.xsd#in-rbi-rep_ECGCMember:::in-rbi-rep.xsd#in-rbi-rep_ContingentCreditExposureAxis::in-rbi-rep.xsd#in-rbi-rep_OthersGuaranteesMember</t>
  </si>
  <si>
    <t>in-rbi-rep.xsd#in-rbi-rep_NameOfAuthorisedReportingOfficial</t>
  </si>
  <si>
    <t>Name of authorised reporting official</t>
  </si>
  <si>
    <t>fn_D22_2_01042015</t>
  </si>
  <si>
    <t>in-rbi-rep.xsd#in-rbi-rep_DesignationOfAuthorisedReportingOfficial</t>
  </si>
  <si>
    <t>Designation of authorised reporting official</t>
  </si>
  <si>
    <t>fn_D23_3_01042015</t>
  </si>
  <si>
    <t>fn_D24_4_01042015</t>
  </si>
  <si>
    <t>in-rbi-rep.xsd#in-rbi-rep_OfficeTelephoneNumberOfAuthorisedReportingOfficial</t>
  </si>
  <si>
    <t>Office telephone number of authorised reporting official</t>
  </si>
  <si>
    <t>fn_D25_5_01042015</t>
  </si>
  <si>
    <t>in-rbi-rep.xsd#in-rbi-rep_ResidenceTelephoneNumberOfAuthorisedReportingOfficial</t>
  </si>
  <si>
    <t>Residence telephone number of authorised reporting official</t>
  </si>
  <si>
    <t>fn_D26_6_01042015</t>
  </si>
  <si>
    <t>in-rbi-rep.xsd#in-rbi-rep_PlaceOfSigningByAuthorisedReportingOfficial</t>
  </si>
  <si>
    <t>Place of signing by authorised reporting official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</si>
  <si>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CurrencyOption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</si>
  <si>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CurrencyOption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</si>
  <si>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CurrencyOptionsMember</t>
  </si>
  <si>
    <t>in-rbi-rep.xsd#in-rbi-rep_CounterPartyClientAxis::in-rbi-rep.xsd#in-rbi-rep_GovtMember:::in-rbi-rep.xsd#in-rbi-rep_DurationOfDerivativesContractAxis::in-rbi-rep.xsd#in-rbi-rep_LessThanOneYearMember:::in-rbi-rep.xsd#in-rbi-rep_TypeOfContractAndDerivativeProductAxis::in-rbi-rep.xsd#in-rbi-rep_CrossCurrencySwapsMember</t>
  </si>
  <si>
    <t>in-rbi-rep.xsd#in-rbi-rep_CounterPartyClientAxis::in-rbi-rep.xsd#in-rbi-rep_BanksMember:::in-rbi-rep.xsd#in-rbi-rep_DurationOfDerivativesContractAxis::in-rbi-rep.xsd#in-rbi-rep_LessThanOneYearMember:::in-rbi-rep.xsd#in-rbi-rep_TypeOfContractAndDerivativeProductAxis::in-rbi-rep.xsd#in-rbi-rep_CrossCurrencySwapsMember</t>
  </si>
  <si>
    <t>in-rbi-rep.xsd#in-rbi-rep_CounterPartyClientAxis::in-rbi-rep.xsd#in-rbi-rep_OthersMember:::in-rbi-rep.xsd#in-rbi-rep_DurationOfDerivativesContractAxis::in-rbi-rep.xsd#in-rbi-rep_LessThanOneYearMember:::in-rbi-rep.xsd#in-rbi-rep_TypeOfContractAndDerivativeProductAxis::in-rbi-rep.xsd#in-rbi-rep_CrossCurrencySwapsMember</t>
  </si>
  <si>
    <t>in-rbi-rep.xsd#in-rbi-rep_CounterPartyClientAxis::in-rbi-rep.xsd#in-rbi-rep_GovtMember:::in-rbi-rep.xsd#in-rbi-rep_DurationOfDerivativesContractAxis::in-rbi-rep.xsd#in-rbi-rep_OneYearAndAboveMember:::in-rbi-rep.xsd#in-rbi-rep_TypeOfContractAndDerivativeProductAxis::in-rbi-rep.xsd#in-rbi-rep_InterestRateOptionsMember</t>
  </si>
  <si>
    <t>in-rbi-rep.xsd#in-rbi-rep_CounterPartyClientAxis::in-rbi-rep.xsd#in-rbi-rep_BanksMember:::in-rbi-rep.xsd#in-rbi-rep_DurationOfDerivativesContractAxis::in-rbi-rep.xsd#in-rbi-rep_OneYearAndAboveMember:::in-rbi-rep.xsd#in-rbi-rep_TypeOfContractAndDerivativeProductAxis::in-rbi-rep.xsd#in-rbi-rep_InterestRateOptionsMember</t>
  </si>
  <si>
    <t>in-rbi-rep.xsd#in-rbi-rep_CounterPartyClientAxis::in-rbi-rep.xsd#in-rbi-rep_OthersMember:::in-rbi-rep.xsd#in-rbi-rep_DurationOfDerivativesContractAxis::in-rbi-rep.xsd#in-rbi-rep_OneYearAndAboveMember:::in-rbi-rep.xsd#in-rbi-rep_TypeOfContractAndDerivativeProductAxis::in-rbi-rep.xsd#in-rbi-rep_InterestRateOptionsMember</t>
  </si>
  <si>
    <t>in-rbi-rep.xsd#in-rbi-rep_ReturnCode</t>
  </si>
  <si>
    <t>Return Code</t>
  </si>
  <si>
    <t>in-rbi-rep.xsd#in-rbi-rep_ReturnName</t>
  </si>
  <si>
    <t>Return Name</t>
  </si>
  <si>
    <t>in-rbi-rep.xsd#in-rbi-rep_FraudInvestigationCode</t>
  </si>
  <si>
    <t>in-rbi-rep.xsd#in-rbi-rep_DateOfAudit</t>
  </si>
  <si>
    <t>Date of Audit</t>
  </si>
  <si>
    <t>in-rbi-rep.xsd#in-rbi-rep_ReturnVersion</t>
  </si>
  <si>
    <t>Return Version</t>
  </si>
  <si>
    <t>in-rbi-rep.xsd#in-rbi-rep_ReportingPeriodStartDate</t>
  </si>
  <si>
    <t>Startup Date</t>
  </si>
  <si>
    <t>&lt;ProjectConfig&gt;_x000D_
  &lt;add key="PackageName" value="RBI_RCA1" /&gt;_x000D_
  &lt;add key="PackageDescription" value="RBI" /&gt;_x000D_
  &lt;add key="PackageAuthor" value="IRIS" /&gt;_x000D_
  &lt;add key="CreatedOn" value="28/01/2015" /&gt;_x000D_
  &lt;add key="PackageVersion" value="" /&gt;_x000D_
  &lt;add key="SecurityCode" value="3meE/gFr0EsjU77r6hBiRqWUJGgK5GtZCCrkOS9M0dfKiVLdJxsy3pMTkzjahTAUilsLshI+ocBXevL8auGqmg==" /&gt;_x000D_
  &lt;add key="TaxonomyPath" value="D:\Gopal\RBI\FIMD\RCA1\iFile\bin\Debug\iFileApp2\Taxonomy\RCA1-FIMD\in-rbi-rca1.xsd" /&gt;_x000D_
  &lt;add key="PublishPath" value="" /&gt;_x000D_
  &lt;add key="Culture" value="en-GB" /&gt;_x000D_
  &lt;add key="Scheme" value="RBI" /&gt;_x000D_
  &lt;add key="ProjectMode" value="Package" /&gt;_x000D_
  &lt;add key="StartupSheet" value="Introduction" /&gt;_x000D_
  &lt;add key="VersionNo" value="V2.0" /&gt;_x000D_
&lt;/ProjectConfig&gt;</t>
  </si>
  <si>
    <t>0abb5b43-2010-487f-9ce6-09a42be0161a:~:Layout2:~:NotMandatory:~:True:~::~:</t>
  </si>
  <si>
    <t>e1ac107c-d177-44b9-a838-e0c9d579954c:~:Layout1:~:NotMandatory:~:True:~::~:</t>
  </si>
  <si>
    <t>b21043d0-6c07-4462-b96d-bb52db65ffea:~:Layout3:~:NotMandatory:~:True:~::~:</t>
  </si>
  <si>
    <t>0abb5b43-2010-487f-9ce6-09a42be0161a:~:Layout4:~:NotMandatory:~:True:~::~:</t>
  </si>
  <si>
    <t>b21043d0-6c07-4462-b96d-bb52db65ffea:~:Layout5:~:NotMandatory:~:True:~::~:</t>
  </si>
  <si>
    <t>in-rbi-rep.xsd#in-rbi-rep_ReportingFrequency</t>
  </si>
  <si>
    <t>Reporting Frequency</t>
  </si>
  <si>
    <t>Reporting Type</t>
  </si>
  <si>
    <t>in-rbi-rep.xsd#in-rbi-rep_AssetClassExposureAxis::in-rbi-rep.xsd#in-rbi-rep_DebtSecuritiesInvestmentsInSecuritiesIssuedByARCsMember</t>
  </si>
  <si>
    <t>in-rbi-rep.xsd#in-rbi-rep_AssetClassExposureAxis::in-rbi-rep.xsd#in-rbi-rep_DebtSecuritiesInvestmentsAcquiredUnderSDRS4MechanismMember</t>
  </si>
  <si>
    <t>4.10 - Investments in Security Receipts of ARCs</t>
  </si>
  <si>
    <t>4.11 - Investments acquired under SDR/S4a mechanism</t>
  </si>
  <si>
    <t>6.1 Direct Investment in Equities</t>
  </si>
  <si>
    <t>6.2 Investments acquired under SDR/S4A mechanism</t>
  </si>
  <si>
    <t>in-rbi-rep.xsd#in-rbi-rep_AssetClassExposureAxis::in-rbi-rep.xsd#in-rbi-rep_DirectInvestmentInEquitiesMember</t>
  </si>
  <si>
    <t>in-rbi-rep.xsd#in-rbi-rep_AssetClassExposureAxis::in-rbi-rep.xsd#in-rbi-rep_EquitySecuritiesInvestmentsAcquiredUnderSDRS4MechanismMember</t>
  </si>
  <si>
    <t>V2.1</t>
  </si>
  <si>
    <t>Report on Capital Adequacy - RBI - FIMD</t>
  </si>
  <si>
    <t>RCA1-FIMD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</si>
</sst>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#,##0.000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Arial "/>
    </font>
    <font>
      <b/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43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indexed="56"/>
        <bgColor indexed="64"/>
      </patternFill>
    </fill>
    <fill>
      <patternFill patternType="lightUp">
        <fgColor indexed="22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8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8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23" applyBorder="1" applyProtection="1">
      <protection locked="0"/>
    </xf>
    <xf numFmtId="0" fontId="2" fillId="0" borderId="2" xfId="23" applyBorder="1" applyProtection="1">
      <protection locked="0"/>
    </xf>
    <xf numFmtId="0" fontId="2" fillId="0" borderId="3" xfId="23" applyBorder="1" applyProtection="1">
      <protection locked="0"/>
    </xf>
    <xf numFmtId="0" fontId="0" fillId="0" borderId="0" xfId="0" applyNumberFormat="1" applyProtection="1">
      <protection locked="0"/>
    </xf>
    <xf numFmtId="0" fontId="2" fillId="0" borderId="1" xfId="23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5" fontId="0" fillId="0" borderId="0" xfId="0" applyNumberFormat="1" applyProtection="1">
      <protection locked="0"/>
    </xf>
    <xf numFmtId="0" fontId="8" fillId="0" borderId="0" xfId="0" applyFont="1"/>
    <xf numFmtId="0" fontId="9" fillId="2" borderId="1" xfId="0" applyFont="1" applyFill="1" applyBorder="1" applyAlignment="1" applyProtection="1">
      <alignment wrapText="1" shrinkToFit="1"/>
    </xf>
    <xf numFmtId="0" fontId="9" fillId="2" borderId="1" xfId="0" applyFont="1" applyFill="1" applyBorder="1" applyAlignment="1" applyProtection="1">
      <alignment horizontal="left" vertical="top" wrapText="1" shrinkToFit="1"/>
    </xf>
    <xf numFmtId="0" fontId="9" fillId="2" borderId="1" xfId="0" applyFont="1" applyFill="1" applyBorder="1" applyAlignment="1" applyProtection="1">
      <alignment horizontal="left" vertical="top" shrinkToFit="1"/>
    </xf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top" wrapText="1" shrinkToFit="1"/>
      <protection locked="0"/>
    </xf>
    <xf numFmtId="0" fontId="0" fillId="0" borderId="0" xfId="0" applyAlignment="1"/>
    <xf numFmtId="0" fontId="9" fillId="2" borderId="1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left" vertical="top" indent="2" shrinkToFit="1"/>
    </xf>
    <xf numFmtId="2" fontId="0" fillId="0" borderId="0" xfId="0" applyNumberFormat="1"/>
    <xf numFmtId="0" fontId="9" fillId="2" borderId="1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center" wrapText="1" shrinkToFit="1"/>
    </xf>
    <xf numFmtId="0" fontId="10" fillId="4" borderId="0" xfId="0" applyFont="1" applyFill="1" applyBorder="1"/>
    <xf numFmtId="10" fontId="9" fillId="2" borderId="1" xfId="0" applyNumberFormat="1" applyFont="1" applyFill="1" applyBorder="1" applyAlignment="1" applyProtection="1">
      <alignment horizontal="right" vertical="center" wrapText="1" shrinkToFit="1"/>
    </xf>
    <xf numFmtId="0" fontId="10" fillId="4" borderId="0" xfId="0" applyFont="1" applyFill="1" applyBorder="1" applyAlignment="1">
      <alignment wrapText="1"/>
    </xf>
    <xf numFmtId="0" fontId="11" fillId="2" borderId="1" xfId="0" applyFont="1" applyFill="1" applyBorder="1" applyAlignment="1" applyProtection="1">
      <alignment horizontal="left" vertical="top" shrinkToFit="1"/>
    </xf>
    <xf numFmtId="0" fontId="11" fillId="2" borderId="1" xfId="0" applyFont="1" applyFill="1" applyBorder="1" applyAlignment="1" applyProtection="1">
      <alignment horizontal="left" vertical="top" wrapText="1" shrinkToFit="1"/>
    </xf>
    <xf numFmtId="2" fontId="9" fillId="2" borderId="1" xfId="0" applyNumberFormat="1" applyFont="1" applyFill="1" applyBorder="1" applyAlignment="1" applyProtection="1">
      <alignment horizontal="center" wrapText="1" shrinkToFit="1"/>
    </xf>
    <xf numFmtId="2" fontId="9" fillId="2" borderId="1" xfId="0" applyNumberFormat="1" applyFont="1" applyFill="1" applyBorder="1" applyAlignment="1" applyProtection="1">
      <alignment horizontal="center" vertical="center" wrapText="1" shrinkToFit="1"/>
    </xf>
    <xf numFmtId="2" fontId="9" fillId="2" borderId="1" xfId="0" applyNumberFormat="1" applyFont="1" applyFill="1" applyBorder="1" applyAlignment="1" applyProtection="1">
      <alignment wrapText="1" shrinkToFit="1"/>
    </xf>
    <xf numFmtId="4" fontId="1" fillId="4" borderId="1" xfId="0" applyNumberFormat="1" applyFont="1" applyFill="1" applyBorder="1" applyAlignment="1" applyProtection="1">
      <alignment horizontal="righ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</xf>
    <xf numFmtId="10" fontId="1" fillId="5" borderId="1" xfId="0" applyNumberFormat="1" applyFont="1" applyFill="1" applyBorder="1" applyAlignment="1" applyProtection="1">
      <alignment horizontal="right" wrapText="1" shrinkToFit="1"/>
    </xf>
    <xf numFmtId="4" fontId="1" fillId="4" borderId="1" xfId="0" applyNumberFormat="1" applyFont="1" applyFill="1" applyBorder="1" applyAlignment="1" applyProtection="1">
      <alignment horizontal="right" shrinkToFit="1"/>
      <protection locked="0"/>
    </xf>
    <xf numFmtId="0" fontId="19" fillId="0" borderId="0" xfId="5" applyAlignment="1" applyProtection="1"/>
    <xf numFmtId="0" fontId="11" fillId="0" borderId="0" xfId="0" applyFont="1" applyProtection="1"/>
    <xf numFmtId="0" fontId="0" fillId="5" borderId="1" xfId="0" applyFill="1" applyBorder="1" applyProtection="1"/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/>
    <xf numFmtId="0" fontId="0" fillId="6" borderId="1" xfId="0" applyFill="1" applyBorder="1" applyProtection="1"/>
    <xf numFmtId="0" fontId="0" fillId="3" borderId="1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4" fontId="1" fillId="2" borderId="1" xfId="0" applyNumberFormat="1" applyFont="1" applyFill="1" applyBorder="1" applyAlignment="1" applyProtection="1">
      <alignment horizontal="right" wrapText="1" shrinkToFit="1"/>
    </xf>
    <xf numFmtId="0" fontId="1" fillId="0" borderId="0" xfId="0" applyFont="1" applyAlignment="1"/>
    <xf numFmtId="0" fontId="13" fillId="0" borderId="0" xfId="0" applyFont="1" applyAlignment="1"/>
    <xf numFmtId="0" fontId="9" fillId="2" borderId="1" xfId="0" applyFont="1" applyFill="1" applyBorder="1" applyAlignment="1" applyProtection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horizontal="left" vertical="top" shrinkToFit="1"/>
    </xf>
    <xf numFmtId="0" fontId="15" fillId="4" borderId="0" xfId="0" applyFont="1" applyFill="1" applyBorder="1"/>
    <xf numFmtId="0" fontId="16" fillId="2" borderId="1" xfId="0" applyFont="1" applyFill="1" applyBorder="1" applyAlignment="1" applyProtection="1">
      <alignment horizontal="center" vertical="center" wrapText="1" shrinkToFit="1"/>
    </xf>
    <xf numFmtId="0" fontId="15" fillId="4" borderId="0" xfId="0" applyFont="1" applyFill="1" applyBorder="1" applyAlignment="1">
      <alignment wrapText="1"/>
    </xf>
    <xf numFmtId="0" fontId="19" fillId="0" borderId="0" xfId="5" applyAlignment="1" applyProtection="1">
      <alignment wrapText="1"/>
    </xf>
    <xf numFmtId="0" fontId="11" fillId="2" borderId="1" xfId="0" applyFont="1" applyFill="1" applyBorder="1" applyAlignment="1" applyProtection="1">
      <alignment horizontal="center" vertical="center" wrapText="1" shrinkToFit="1"/>
    </xf>
    <xf numFmtId="0" fontId="1" fillId="7" borderId="1" xfId="0" applyNumberFormat="1" applyFont="1" applyFill="1" applyBorder="1" applyAlignment="1" applyProtection="1">
      <alignment horizontal="left" wrapText="1" shrinkToFit="1"/>
      <protection locked="0"/>
    </xf>
    <xf numFmtId="0" fontId="17" fillId="7" borderId="1" xfId="0" applyNumberFormat="1" applyFont="1" applyFill="1" applyBorder="1" applyAlignment="1" applyProtection="1">
      <alignment horizontal="left" wrapText="1" shrinkToFit="1"/>
      <protection locked="0"/>
    </xf>
    <xf numFmtId="49" fontId="17" fillId="4" borderId="1" xfId="0" applyNumberFormat="1" applyFont="1" applyFill="1" applyBorder="1" applyAlignment="1" applyProtection="1">
      <alignment horizontal="left" wrapText="1" shrinkToFit="1"/>
      <protection locked="0"/>
    </xf>
    <xf numFmtId="1" fontId="17" fillId="4" borderId="1" xfId="0" applyNumberFormat="1" applyFont="1" applyFill="1" applyBorder="1" applyAlignment="1" applyProtection="1">
      <alignment horizontal="right" wrapText="1" shrinkToFit="1"/>
      <protection locked="0"/>
    </xf>
    <xf numFmtId="0" fontId="1" fillId="4" borderId="0" xfId="0" applyFont="1" applyFill="1" applyBorder="1" applyAlignment="1"/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top" wrapText="1" shrinkToFit="1"/>
    </xf>
    <xf numFmtId="165" fontId="1" fillId="2" borderId="1" xfId="0" applyNumberFormat="1" applyFont="1" applyFill="1" applyBorder="1" applyAlignment="1" applyProtection="1">
      <alignment horizontal="right" wrapText="1" shrinkToFit="1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17" fillId="11" borderId="1" xfId="0" applyNumberFormat="1" applyFont="1" applyFill="1" applyBorder="1" applyAlignment="1" applyProtection="1">
      <alignment horizontal="left" wrapText="1" shrinkToFit="1"/>
    </xf>
    <xf numFmtId="0" fontId="8" fillId="0" borderId="0" xfId="0" applyFont="1" applyAlignment="1">
      <alignment wrapText="1" shrinkToFit="1"/>
    </xf>
    <xf numFmtId="0" fontId="8" fillId="0" borderId="0" xfId="0" applyFont="1" applyAlignment="1">
      <alignment horizontal="right" shrinkToFit="1"/>
    </xf>
    <xf numFmtId="0" fontId="8" fillId="4" borderId="0" xfId="0" applyFont="1" applyFill="1" applyBorder="1" applyAlignment="1">
      <alignment shrinkToFit="1"/>
    </xf>
    <xf numFmtId="0" fontId="8" fillId="4" borderId="0" xfId="0" applyFont="1" applyFill="1" applyBorder="1" applyAlignment="1">
      <alignment horizontal="right" shrinkToFit="1"/>
    </xf>
    <xf numFmtId="0" fontId="8" fillId="4" borderId="0" xfId="0" applyFont="1" applyFill="1" applyBorder="1" applyAlignment="1">
      <alignment wrapText="1" shrinkToFit="1"/>
    </xf>
    <xf numFmtId="11" fontId="8" fillId="0" borderId="0" xfId="0" applyNumberFormat="1" applyFont="1" applyAlignment="1">
      <alignment shrinkToFit="1"/>
    </xf>
    <xf numFmtId="0" fontId="20" fillId="0" borderId="0" xfId="5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21" fillId="0" borderId="0" xfId="0" applyFont="1"/>
    <xf numFmtId="0" fontId="1" fillId="12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21" fillId="0" borderId="0" xfId="0" applyFont="1"/>
    <xf numFmtId="0" fontId="1" fillId="12" borderId="1" xfId="0" applyNumberFormat="1" applyFont="1" applyFill="1" applyBorder="1" applyAlignment="1" applyProtection="1">
      <alignment horizontal="left"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21" fillId="0" borderId="0" xfId="0" applyFont="1"/>
    <xf numFmtId="49" fontId="1" fillId="2" borderId="1" xfId="0" applyNumberFormat="1" applyFont="1" applyFill="1" applyBorder="1" applyAlignment="1" applyProtection="1">
      <alignment horizontal="left"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Alignment="1"/>
    <xf numFmtId="0" fontId="21" fillId="0" borderId="0" xfId="0" applyFont="1"/>
    <xf numFmtId="0" fontId="1" fillId="0" borderId="0" xfId="0" applyFont="1" applyAlignment="1"/>
    <xf numFmtId="0" fontId="21" fillId="0" borderId="0" xfId="0" applyFont="1"/>
    <xf numFmtId="0" fontId="23" fillId="4" borderId="2" xfId="0" applyFont="1" applyFill="1" applyBorder="1" applyAlignment="1" applyProtection="1">
      <alignment horizontal="left" vertical="top" wrapText="1" shrinkToFit="1"/>
    </xf>
    <xf numFmtId="49" fontId="8" fillId="14" borderId="3" xfId="0" applyNumberFormat="1" applyFont="1" applyFill="1" applyBorder="1" applyAlignment="1" applyProtection="1">
      <alignment horizontal="left" wrapText="1" shrinkToFi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4" fillId="0" borderId="0" xfId="0" applyFont="1"/>
    <xf numFmtId="0" fontId="25" fillId="2" borderId="1" xfId="0" applyFont="1" applyFill="1" applyBorder="1" applyAlignment="1" applyProtection="1">
      <alignment horizontal="left" vertical="top" wrapText="1" shrinkToFit="1"/>
    </xf>
    <xf numFmtId="0" fontId="26" fillId="2" borderId="1" xfId="0" applyFont="1" applyFill="1" applyBorder="1" applyAlignment="1" applyProtection="1">
      <alignment horizontal="center" vertical="top" wrapText="1" shrinkToFit="1"/>
    </xf>
    <xf numFmtId="0" fontId="25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4" fontId="25" fillId="5" borderId="1" xfId="0" applyNumberFormat="1" applyFont="1" applyFill="1" applyBorder="1" applyAlignment="1" applyProtection="1">
      <alignment horizontal="right" wrapText="1" shrinkToFit="1"/>
    </xf>
    <xf numFmtId="4" fontId="25" fillId="4" borderId="1" xfId="0" applyNumberFormat="1" applyFont="1" applyFill="1" applyBorder="1" applyAlignment="1" applyProtection="1">
      <alignment horizontal="right" wrapText="1" shrinkToFit="1"/>
      <protection locked="0"/>
    </xf>
    <xf numFmtId="49" fontId="2" fillId="0" borderId="1" xfId="23" applyNumberFormat="1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8" fillId="0" borderId="0" xfId="0" applyFont="1" applyAlignment="1">
      <alignment shrinkToFit="1"/>
    </xf>
    <xf numFmtId="0" fontId="1" fillId="5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6" borderId="1" xfId="0" applyNumberFormat="1" applyFont="1" applyFill="1" applyBorder="1" applyAlignment="1" applyProtection="1">
      <alignment horizontal="left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0" fontId="1" fillId="9" borderId="1" xfId="0" applyNumberFormat="1" applyFont="1" applyFill="1" applyBorder="1" applyAlignment="1" applyProtection="1">
      <alignment horizontal="left" wrapText="1" shrinkToFit="1"/>
    </xf>
    <xf numFmtId="49" fontId="1" fillId="4" borderId="1" xfId="0" applyNumberFormat="1" applyFont="1" applyFill="1" applyBorder="1" applyAlignment="1" applyProtection="1">
      <alignment horizontal="left" wrapText="1" shrinkToFit="1"/>
      <protection locked="0"/>
    </xf>
    <xf numFmtId="0" fontId="12" fillId="10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center" vertical="top" shrinkToFit="1"/>
    </xf>
    <xf numFmtId="0" fontId="11" fillId="2" borderId="1" xfId="0" applyFont="1" applyFill="1" applyBorder="1" applyAlignment="1" applyProtection="1">
      <alignment horizontal="center" vertical="top" wrapText="1" shrinkToFit="1"/>
    </xf>
    <xf numFmtId="0" fontId="12" fillId="10" borderId="0" xfId="0" applyFont="1" applyFill="1" applyAlignment="1">
      <alignment horizontal="center" wrapText="1"/>
    </xf>
    <xf numFmtId="0" fontId="11" fillId="2" borderId="1" xfId="0" applyFont="1" applyFill="1" applyBorder="1" applyAlignment="1" applyProtection="1">
      <alignment horizontal="left" vertical="top" wrapText="1" shrinkToFit="1"/>
    </xf>
    <xf numFmtId="0" fontId="1" fillId="2" borderId="2" xfId="0" applyFont="1" applyFill="1" applyBorder="1" applyAlignment="1" applyProtection="1">
      <alignment horizontal="center" vertical="top" wrapText="1" shrinkToFit="1"/>
    </xf>
    <xf numFmtId="0" fontId="1" fillId="2" borderId="4" xfId="0" applyFont="1" applyFill="1" applyBorder="1" applyAlignment="1" applyProtection="1">
      <alignment horizontal="center" vertical="top" wrapText="1" shrinkToFit="1"/>
    </xf>
    <xf numFmtId="0" fontId="1" fillId="2" borderId="3" xfId="0" applyFont="1" applyFill="1" applyBorder="1" applyAlignment="1" applyProtection="1">
      <alignment horizontal="center" vertical="top" wrapText="1" shrinkToFit="1"/>
    </xf>
  </cellXfs>
  <cellStyles count="64">
    <cellStyle name="Comma 2" xfId="1"/>
    <cellStyle name="Comma 2 10" xfId="51"/>
    <cellStyle name="Comma 2 11" xfId="52"/>
    <cellStyle name="Comma 2 12" xfId="49"/>
    <cellStyle name="Comma 2 13" xfId="32"/>
    <cellStyle name="Comma 2 14" xfId="25"/>
    <cellStyle name="Comma 2 15" xfId="58"/>
    <cellStyle name="Comma 2 16" xfId="31"/>
    <cellStyle name="Comma 2 17" xfId="26"/>
    <cellStyle name="Comma 2 18" xfId="60"/>
    <cellStyle name="Comma 2 19" xfId="62"/>
    <cellStyle name="Comma 2 2" xfId="2"/>
    <cellStyle name="Comma 2 3" xfId="3"/>
    <cellStyle name="Comma 2 4" xfId="24"/>
    <cellStyle name="Comma 2 5" xfId="44"/>
    <cellStyle name="Comma 2 6" xfId="45"/>
    <cellStyle name="Comma 2 7" xfId="46"/>
    <cellStyle name="Comma 2 8" xfId="41"/>
    <cellStyle name="Comma 2 9" xfId="33"/>
    <cellStyle name="Comma 3" xfId="4"/>
    <cellStyle name="Currency 2" xfId="37"/>
    <cellStyle name="Hyperlink" xfId="5" builtinId="8"/>
    <cellStyle name="Hyperlink 2" xfId="6"/>
    <cellStyle name="Hyperlink 3" xfId="7"/>
    <cellStyle name="Neutral 2" xfId="38"/>
    <cellStyle name="Normal" xfId="0" builtinId="0"/>
    <cellStyle name="Normal 2" xfId="8"/>
    <cellStyle name="Normal 2 10" xfId="50"/>
    <cellStyle name="Normal 2 11" xfId="54"/>
    <cellStyle name="Normal 2 12" xfId="55"/>
    <cellStyle name="Normal 2 13" xfId="9"/>
    <cellStyle name="Normal 2 14" xfId="56"/>
    <cellStyle name="Normal 2 15" xfId="30"/>
    <cellStyle name="Normal 2 16" xfId="28"/>
    <cellStyle name="Normal 2 17" xfId="29"/>
    <cellStyle name="Normal 2 18" xfId="57"/>
    <cellStyle name="Normal 2 19" xfId="59"/>
    <cellStyle name="Normal 2 2" xfId="10"/>
    <cellStyle name="Normal 2 20" xfId="61"/>
    <cellStyle name="Normal 2 21" xfId="63"/>
    <cellStyle name="Normal 2 3" xfId="11"/>
    <cellStyle name="Normal 2 3 2" xfId="39"/>
    <cellStyle name="Normal 2 3 3" xfId="48"/>
    <cellStyle name="Normal 2 3 4" xfId="36"/>
    <cellStyle name="Normal 2 3 5" xfId="42"/>
    <cellStyle name="Normal 2 3 6" xfId="53"/>
    <cellStyle name="Normal 2 3 7" xfId="40"/>
    <cellStyle name="Normal 2 4" xfId="12"/>
    <cellStyle name="Normal 2 5" xfId="13"/>
    <cellStyle name="Normal 2 6" xfId="27"/>
    <cellStyle name="Normal 2 7" xfId="43"/>
    <cellStyle name="Normal 2 8" xfId="47"/>
    <cellStyle name="Normal 2 9" xfId="34"/>
    <cellStyle name="Normal 2_Derivatives-Dom" xfId="35"/>
    <cellStyle name="Normal 3" xfId="14"/>
    <cellStyle name="Normal 4" xfId="15"/>
    <cellStyle name="Normal 4 2" xfId="16"/>
    <cellStyle name="Normal 5" xfId="17"/>
    <cellStyle name="Normal 5 2" xfId="18"/>
    <cellStyle name="Normal 6" xfId="19"/>
    <cellStyle name="Normal 7" xfId="20"/>
    <cellStyle name="Normal 7 2" xfId="21"/>
    <cellStyle name="Normal 8" xfId="22"/>
    <cellStyle name="Normal_StartUp" xfId="2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/>
  </sheetViews>
  <sheetFormatPr defaultColWidth="9.140625" defaultRowHeight="15"/>
  <cols>
    <col min="1" max="1" width="199.140625" style="1" customWidth="1"/>
    <col min="2" max="16384" width="9.140625" style="1"/>
  </cols>
  <sheetData>
    <row r="1" spans="1:26" ht="225">
      <c r="A1" s="101" t="s">
        <v>1041</v>
      </c>
      <c r="Z1" s="1" t="s">
        <v>459</v>
      </c>
    </row>
    <row r="6" spans="1:26" ht="90">
      <c r="A6" s="5" t="s">
        <v>458</v>
      </c>
    </row>
    <row r="9" spans="1:26">
      <c r="A9" s="5"/>
    </row>
    <row r="10" spans="1:26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77"/>
  <sheetViews>
    <sheetView showGridLines="0" topLeftCell="D1" zoomScale="80" zoomScaleNormal="80" workbookViewId="0">
      <selection sqref="A1:C1048576"/>
    </sheetView>
  </sheetViews>
  <sheetFormatPr defaultRowHeight="15"/>
  <cols>
    <col min="1" max="1" width="0" hidden="1" customWidth="1"/>
    <col min="2" max="2" width="18" hidden="1" customWidth="1"/>
    <col min="3" max="3" width="0" hidden="1" customWidth="1"/>
    <col min="4" max="4" width="57.28515625" style="22" customWidth="1"/>
    <col min="5" max="10" width="20.7109375" customWidth="1"/>
    <col min="11" max="11" width="22" customWidth="1"/>
  </cols>
  <sheetData>
    <row r="1" spans="1:13" ht="27.95" customHeight="1">
      <c r="A1" s="18" t="s">
        <v>657</v>
      </c>
      <c r="D1" s="126" t="s">
        <v>989</v>
      </c>
      <c r="E1" s="126"/>
      <c r="F1" s="126"/>
      <c r="G1" s="126"/>
      <c r="H1" s="126"/>
    </row>
    <row r="3" spans="1:13" hidden="1"/>
    <row r="4" spans="1:13" hidden="1"/>
    <row r="5" spans="1:13" hidden="1"/>
    <row r="7" spans="1:13">
      <c r="E7" s="42" t="s">
        <v>99</v>
      </c>
    </row>
    <row r="8" spans="1:13" s="30" customFormat="1">
      <c r="A8" s="75"/>
      <c r="B8" s="75"/>
      <c r="C8" s="75" t="s">
        <v>665</v>
      </c>
      <c r="D8" s="77"/>
      <c r="E8" s="75"/>
      <c r="F8" s="75"/>
      <c r="G8" s="75"/>
      <c r="H8" s="75"/>
      <c r="I8" s="75"/>
      <c r="J8" s="75"/>
      <c r="K8" s="75"/>
      <c r="L8" s="75"/>
      <c r="M8" s="75"/>
    </row>
    <row r="9" spans="1:13" s="30" customFormat="1" hidden="1">
      <c r="A9" s="75"/>
      <c r="B9" s="75"/>
      <c r="C9" s="75"/>
      <c r="D9" s="77"/>
      <c r="E9" s="75"/>
      <c r="F9" s="75" t="s">
        <v>883</v>
      </c>
      <c r="G9" s="75" t="s">
        <v>885</v>
      </c>
      <c r="H9" s="75" t="s">
        <v>886</v>
      </c>
      <c r="I9" s="75" t="s">
        <v>592</v>
      </c>
      <c r="J9" s="75"/>
      <c r="K9" s="75" t="s">
        <v>136</v>
      </c>
      <c r="L9" s="75"/>
      <c r="M9" s="75"/>
    </row>
    <row r="10" spans="1:13" s="30" customFormat="1" hidden="1">
      <c r="A10" s="75"/>
      <c r="B10" s="75"/>
      <c r="C10" s="75"/>
      <c r="D10" s="77"/>
      <c r="E10" s="75"/>
      <c r="F10" s="75"/>
      <c r="G10" s="75"/>
      <c r="H10" s="75"/>
      <c r="I10" s="75"/>
      <c r="J10" s="75"/>
      <c r="K10" s="75"/>
      <c r="L10" s="75"/>
      <c r="M10" s="75"/>
    </row>
    <row r="11" spans="1:13" s="30" customFormat="1" hidden="1">
      <c r="A11" s="75"/>
      <c r="B11" s="75"/>
      <c r="C11" s="75" t="s">
        <v>476</v>
      </c>
      <c r="D11" s="77" t="s">
        <v>480</v>
      </c>
      <c r="E11" s="75"/>
      <c r="F11" s="75"/>
      <c r="G11" s="75"/>
      <c r="H11" s="75"/>
      <c r="I11" s="75"/>
      <c r="J11" s="75"/>
      <c r="K11" s="75"/>
      <c r="L11" s="75" t="s">
        <v>475</v>
      </c>
      <c r="M11" s="75" t="s">
        <v>477</v>
      </c>
    </row>
    <row r="12" spans="1:13" s="30" customFormat="1">
      <c r="A12" s="75"/>
      <c r="B12" s="75"/>
      <c r="C12" s="75" t="s">
        <v>480</v>
      </c>
      <c r="D12" s="128"/>
      <c r="E12" s="129"/>
      <c r="F12" s="129"/>
      <c r="G12" s="129"/>
      <c r="H12" s="129"/>
      <c r="I12" s="129"/>
      <c r="J12" s="130"/>
      <c r="K12" s="69" t="s">
        <v>735</v>
      </c>
      <c r="L12" s="67"/>
      <c r="M12" s="75"/>
    </row>
    <row r="13" spans="1:13" s="30" customFormat="1" ht="30">
      <c r="A13" s="75"/>
      <c r="B13" s="75"/>
      <c r="C13" s="76" t="s">
        <v>480</v>
      </c>
      <c r="D13" s="62" t="s">
        <v>666</v>
      </c>
      <c r="E13" s="62" t="s">
        <v>658</v>
      </c>
      <c r="F13" s="62" t="s">
        <v>659</v>
      </c>
      <c r="G13" s="62" t="s">
        <v>660</v>
      </c>
      <c r="H13" s="62" t="s">
        <v>661</v>
      </c>
      <c r="I13" s="62" t="s">
        <v>662</v>
      </c>
      <c r="J13" s="62" t="s">
        <v>663</v>
      </c>
      <c r="K13" s="62" t="s">
        <v>664</v>
      </c>
      <c r="M13" s="75"/>
    </row>
    <row r="14" spans="1:13" s="30" customFormat="1" hidden="1">
      <c r="A14" s="75"/>
      <c r="B14" s="75"/>
      <c r="C14" s="75" t="s">
        <v>475</v>
      </c>
      <c r="D14" s="32"/>
      <c r="M14" s="75"/>
    </row>
    <row r="15" spans="1:13" s="30" customFormat="1">
      <c r="A15" s="75"/>
      <c r="B15" s="75" t="s">
        <v>328</v>
      </c>
      <c r="C15" s="75"/>
      <c r="D15" s="20" t="s">
        <v>667</v>
      </c>
      <c r="E15" s="29" t="s">
        <v>323</v>
      </c>
      <c r="F15" s="38"/>
      <c r="G15" s="38"/>
      <c r="H15" s="39">
        <f>F15-G15</f>
        <v>0</v>
      </c>
      <c r="I15" s="31">
        <v>0.2</v>
      </c>
      <c r="J15" s="35">
        <v>0</v>
      </c>
      <c r="K15" s="39">
        <f>ROUND((H15*(I15)*(J15/100)),2)</f>
        <v>0</v>
      </c>
      <c r="M15" s="75"/>
    </row>
    <row r="16" spans="1:13" s="30" customFormat="1">
      <c r="A16" s="75"/>
      <c r="B16" s="75" t="s">
        <v>329</v>
      </c>
      <c r="C16" s="75"/>
      <c r="D16" s="20" t="s">
        <v>667</v>
      </c>
      <c r="E16" s="29" t="s">
        <v>324</v>
      </c>
      <c r="F16" s="38"/>
      <c r="G16" s="38"/>
      <c r="H16" s="39">
        <f>F16-G16</f>
        <v>0</v>
      </c>
      <c r="I16" s="31">
        <v>0.2</v>
      </c>
      <c r="J16" s="35">
        <v>20</v>
      </c>
      <c r="K16" s="39">
        <f>ROUND((H16*(I16)*(J16/100)),2)</f>
        <v>0</v>
      </c>
      <c r="M16" s="75"/>
    </row>
    <row r="17" spans="1:13" s="30" customFormat="1">
      <c r="A17" s="75"/>
      <c r="B17" s="75" t="s">
        <v>330</v>
      </c>
      <c r="C17" s="75"/>
      <c r="D17" s="20" t="s">
        <v>667</v>
      </c>
      <c r="E17" s="29" t="s">
        <v>325</v>
      </c>
      <c r="F17" s="38"/>
      <c r="G17" s="38"/>
      <c r="H17" s="39">
        <f>F17-G17</f>
        <v>0</v>
      </c>
      <c r="I17" s="31">
        <v>0.2</v>
      </c>
      <c r="J17" s="35">
        <v>50</v>
      </c>
      <c r="K17" s="39">
        <f>ROUND((H17*(I17)*(J17/100)),2)</f>
        <v>0</v>
      </c>
      <c r="M17" s="75"/>
    </row>
    <row r="18" spans="1:13" s="30" customFormat="1">
      <c r="A18" s="75"/>
      <c r="B18" s="75" t="s">
        <v>598</v>
      </c>
      <c r="C18" s="75"/>
      <c r="D18" s="20" t="s">
        <v>667</v>
      </c>
      <c r="E18" s="29" t="s">
        <v>585</v>
      </c>
      <c r="F18" s="38"/>
      <c r="G18" s="38"/>
      <c r="H18" s="39">
        <f>F18-G18</f>
        <v>0</v>
      </c>
      <c r="I18" s="31">
        <v>0.2</v>
      </c>
      <c r="J18" s="35">
        <v>100</v>
      </c>
      <c r="K18" s="39">
        <f>ROUND((H18*(I18)*(J18/100)),2)</f>
        <v>0</v>
      </c>
      <c r="M18" s="75"/>
    </row>
    <row r="19" spans="1:13" s="30" customFormat="1">
      <c r="A19" s="75"/>
      <c r="B19" s="75" t="s">
        <v>599</v>
      </c>
      <c r="C19" s="75"/>
      <c r="D19" s="20" t="s">
        <v>668</v>
      </c>
      <c r="E19" s="29"/>
      <c r="F19" s="39">
        <f>SUM(F15:F18)</f>
        <v>0</v>
      </c>
      <c r="G19" s="39">
        <f>SUM(G15:G18)</f>
        <v>0</v>
      </c>
      <c r="H19" s="39">
        <f>SUM(H15:H18)</f>
        <v>0</v>
      </c>
      <c r="I19" s="31"/>
      <c r="J19" s="19"/>
      <c r="K19" s="39">
        <f>SUM(K15:K18)</f>
        <v>0</v>
      </c>
      <c r="M19" s="75"/>
    </row>
    <row r="20" spans="1:13" s="30" customFormat="1">
      <c r="A20" s="75"/>
      <c r="B20" s="75" t="s">
        <v>600</v>
      </c>
      <c r="C20" s="75"/>
      <c r="D20" s="20" t="s">
        <v>669</v>
      </c>
      <c r="E20" s="29" t="s">
        <v>323</v>
      </c>
      <c r="F20" s="38"/>
      <c r="G20" s="38"/>
      <c r="H20" s="39">
        <f>F20-G20</f>
        <v>0</v>
      </c>
      <c r="I20" s="31">
        <v>1</v>
      </c>
      <c r="J20" s="35">
        <v>0</v>
      </c>
      <c r="K20" s="39">
        <f>ROUND((H20*(I20)*(J20/100)),2)</f>
        <v>0</v>
      </c>
      <c r="M20" s="75"/>
    </row>
    <row r="21" spans="1:13" s="30" customFormat="1">
      <c r="A21" s="75"/>
      <c r="B21" s="75" t="s">
        <v>601</v>
      </c>
      <c r="C21" s="75"/>
      <c r="D21" s="20" t="s">
        <v>669</v>
      </c>
      <c r="E21" s="29" t="s">
        <v>324</v>
      </c>
      <c r="F21" s="38"/>
      <c r="G21" s="38"/>
      <c r="H21" s="39">
        <f>F21-G21</f>
        <v>0</v>
      </c>
      <c r="I21" s="31">
        <v>1</v>
      </c>
      <c r="J21" s="35">
        <v>20</v>
      </c>
      <c r="K21" s="39">
        <f>ROUND((H21*(I21)*(J21/100)),2)</f>
        <v>0</v>
      </c>
      <c r="M21" s="75"/>
    </row>
    <row r="22" spans="1:13" s="30" customFormat="1">
      <c r="A22" s="75"/>
      <c r="B22" s="75" t="s">
        <v>602</v>
      </c>
      <c r="C22" s="75"/>
      <c r="D22" s="20" t="s">
        <v>669</v>
      </c>
      <c r="E22" s="29" t="s">
        <v>325</v>
      </c>
      <c r="F22" s="38"/>
      <c r="G22" s="38"/>
      <c r="H22" s="39">
        <f>F22-G22</f>
        <v>0</v>
      </c>
      <c r="I22" s="31">
        <v>1</v>
      </c>
      <c r="J22" s="35">
        <v>50</v>
      </c>
      <c r="K22" s="39">
        <f>ROUND((H22*(I22)*(J22/100)),2)</f>
        <v>0</v>
      </c>
      <c r="M22" s="75"/>
    </row>
    <row r="23" spans="1:13" s="30" customFormat="1">
      <c r="A23" s="75"/>
      <c r="B23" s="75" t="s">
        <v>603</v>
      </c>
      <c r="C23" s="75"/>
      <c r="D23" s="20" t="s">
        <v>669</v>
      </c>
      <c r="E23" s="29" t="s">
        <v>585</v>
      </c>
      <c r="F23" s="38"/>
      <c r="G23" s="38"/>
      <c r="H23" s="39">
        <f>F23-G23</f>
        <v>0</v>
      </c>
      <c r="I23" s="31">
        <v>1</v>
      </c>
      <c r="J23" s="35">
        <v>100</v>
      </c>
      <c r="K23" s="39">
        <f>ROUND((H23*(I23)*(J23/100)),2)</f>
        <v>0</v>
      </c>
      <c r="M23" s="75"/>
    </row>
    <row r="24" spans="1:13" s="30" customFormat="1">
      <c r="A24" s="75"/>
      <c r="B24" s="75" t="s">
        <v>604</v>
      </c>
      <c r="C24" s="75"/>
      <c r="D24" s="20" t="s">
        <v>668</v>
      </c>
      <c r="E24" s="29"/>
      <c r="F24" s="39">
        <f>SUM(F20:F23)</f>
        <v>0</v>
      </c>
      <c r="G24" s="39">
        <f>SUM(G20:G23)</f>
        <v>0</v>
      </c>
      <c r="H24" s="39">
        <f>SUM(H20:H23)</f>
        <v>0</v>
      </c>
      <c r="I24" s="31"/>
      <c r="J24" s="19"/>
      <c r="K24" s="39">
        <f>SUM(K20:K23)</f>
        <v>0</v>
      </c>
      <c r="M24" s="75"/>
    </row>
    <row r="25" spans="1:13" s="30" customFormat="1">
      <c r="A25" s="75"/>
      <c r="B25" s="75" t="s">
        <v>605</v>
      </c>
      <c r="C25" s="75"/>
      <c r="D25" s="20" t="s">
        <v>670</v>
      </c>
      <c r="E25" s="29" t="s">
        <v>323</v>
      </c>
      <c r="F25" s="38"/>
      <c r="G25" s="38"/>
      <c r="H25" s="39">
        <f>F25-G25</f>
        <v>0</v>
      </c>
      <c r="I25" s="31">
        <v>1</v>
      </c>
      <c r="J25" s="35">
        <v>0</v>
      </c>
      <c r="K25" s="39">
        <f>ROUND((H25*(I25)*(J25/100)),2)</f>
        <v>0</v>
      </c>
      <c r="M25" s="75"/>
    </row>
    <row r="26" spans="1:13" s="30" customFormat="1">
      <c r="A26" s="75"/>
      <c r="B26" s="75" t="s">
        <v>606</v>
      </c>
      <c r="C26" s="75"/>
      <c r="D26" s="20" t="s">
        <v>670</v>
      </c>
      <c r="E26" s="29" t="s">
        <v>324</v>
      </c>
      <c r="F26" s="38"/>
      <c r="G26" s="38"/>
      <c r="H26" s="39">
        <f>F26-G26</f>
        <v>0</v>
      </c>
      <c r="I26" s="31">
        <v>1</v>
      </c>
      <c r="J26" s="35">
        <v>20</v>
      </c>
      <c r="K26" s="39">
        <f>ROUND((H26*(I26)*(J26/100)),2)</f>
        <v>0</v>
      </c>
      <c r="M26" s="75"/>
    </row>
    <row r="27" spans="1:13" s="30" customFormat="1">
      <c r="A27" s="75"/>
      <c r="B27" s="75" t="s">
        <v>607</v>
      </c>
      <c r="C27" s="75"/>
      <c r="D27" s="20" t="s">
        <v>670</v>
      </c>
      <c r="E27" s="29" t="s">
        <v>325</v>
      </c>
      <c r="F27" s="38"/>
      <c r="G27" s="38"/>
      <c r="H27" s="39">
        <f>F27-G27</f>
        <v>0</v>
      </c>
      <c r="I27" s="31">
        <v>1</v>
      </c>
      <c r="J27" s="35">
        <v>50</v>
      </c>
      <c r="K27" s="39">
        <f>ROUND((H27*(I27)*(J27/100)),2)</f>
        <v>0</v>
      </c>
      <c r="M27" s="75"/>
    </row>
    <row r="28" spans="1:13" s="30" customFormat="1">
      <c r="A28" s="75"/>
      <c r="B28" s="75" t="s">
        <v>1000</v>
      </c>
      <c r="C28" s="75"/>
      <c r="D28" s="20" t="s">
        <v>670</v>
      </c>
      <c r="E28" s="29" t="s">
        <v>585</v>
      </c>
      <c r="F28" s="38"/>
      <c r="G28" s="38"/>
      <c r="H28" s="39">
        <f>F28-G28</f>
        <v>0</v>
      </c>
      <c r="I28" s="31">
        <v>1</v>
      </c>
      <c r="J28" s="35">
        <v>100</v>
      </c>
      <c r="K28" s="39">
        <f>ROUND((H28*(I28)*(J28/100)),2)</f>
        <v>0</v>
      </c>
      <c r="M28" s="75"/>
    </row>
    <row r="29" spans="1:13" s="30" customFormat="1">
      <c r="A29" s="75"/>
      <c r="B29" s="75" t="s">
        <v>1001</v>
      </c>
      <c r="C29" s="75"/>
      <c r="D29" s="20" t="s">
        <v>668</v>
      </c>
      <c r="E29" s="29"/>
      <c r="F29" s="39">
        <f>SUM(F25:F28)</f>
        <v>0</v>
      </c>
      <c r="G29" s="39">
        <f>SUM(G25:G28)</f>
        <v>0</v>
      </c>
      <c r="H29" s="39">
        <f>SUM(H25:H28)</f>
        <v>0</v>
      </c>
      <c r="I29" s="31"/>
      <c r="J29" s="19"/>
      <c r="K29" s="39">
        <f>SUM(K25:K28)</f>
        <v>0</v>
      </c>
      <c r="M29" s="75"/>
    </row>
    <row r="30" spans="1:13" s="30" customFormat="1">
      <c r="A30" s="75"/>
      <c r="B30" s="75" t="s">
        <v>1002</v>
      </c>
      <c r="C30" s="75"/>
      <c r="D30" s="20" t="s">
        <v>671</v>
      </c>
      <c r="E30" s="29" t="s">
        <v>323</v>
      </c>
      <c r="F30" s="38"/>
      <c r="G30" s="38"/>
      <c r="H30" s="39">
        <f>F30-G30</f>
        <v>0</v>
      </c>
      <c r="I30" s="31">
        <v>0.5</v>
      </c>
      <c r="J30" s="35">
        <v>0</v>
      </c>
      <c r="K30" s="39">
        <f>ROUND((H30*(I30)*(J30/100)),2)</f>
        <v>0</v>
      </c>
      <c r="M30" s="75"/>
    </row>
    <row r="31" spans="1:13" s="30" customFormat="1">
      <c r="A31" s="75"/>
      <c r="B31" s="75" t="s">
        <v>1004</v>
      </c>
      <c r="C31" s="75"/>
      <c r="D31" s="20" t="s">
        <v>671</v>
      </c>
      <c r="E31" s="29" t="s">
        <v>324</v>
      </c>
      <c r="F31" s="38"/>
      <c r="G31" s="38"/>
      <c r="H31" s="39">
        <f>F31-G31</f>
        <v>0</v>
      </c>
      <c r="I31" s="31">
        <v>0.5</v>
      </c>
      <c r="J31" s="35">
        <v>20</v>
      </c>
      <c r="K31" s="39">
        <f>ROUND((H31*(I31)*(J31/100)),2)</f>
        <v>0</v>
      </c>
      <c r="M31" s="75"/>
    </row>
    <row r="32" spans="1:13" s="30" customFormat="1">
      <c r="A32" s="75"/>
      <c r="B32" s="75" t="s">
        <v>1005</v>
      </c>
      <c r="C32" s="75"/>
      <c r="D32" s="20" t="s">
        <v>671</v>
      </c>
      <c r="E32" s="29" t="s">
        <v>325</v>
      </c>
      <c r="F32" s="38"/>
      <c r="G32" s="38"/>
      <c r="H32" s="39">
        <f>F32-G32</f>
        <v>0</v>
      </c>
      <c r="I32" s="31">
        <v>0.5</v>
      </c>
      <c r="J32" s="35">
        <v>50</v>
      </c>
      <c r="K32" s="39">
        <f>ROUND((H32*(I32)*(J32/100)),2)</f>
        <v>0</v>
      </c>
      <c r="M32" s="75"/>
    </row>
    <row r="33" spans="1:13" s="30" customFormat="1">
      <c r="A33" s="75"/>
      <c r="B33" s="75" t="s">
        <v>975</v>
      </c>
      <c r="C33" s="75"/>
      <c r="D33" s="20" t="s">
        <v>671</v>
      </c>
      <c r="E33" s="29" t="s">
        <v>585</v>
      </c>
      <c r="F33" s="38"/>
      <c r="G33" s="38"/>
      <c r="H33" s="39">
        <f>F33-G33</f>
        <v>0</v>
      </c>
      <c r="I33" s="31">
        <v>0.5</v>
      </c>
      <c r="J33" s="35">
        <v>100</v>
      </c>
      <c r="K33" s="39">
        <f>ROUND((H33*(I33)*(J33/100)),2)</f>
        <v>0</v>
      </c>
      <c r="M33" s="75"/>
    </row>
    <row r="34" spans="1:13" s="30" customFormat="1">
      <c r="A34" s="75"/>
      <c r="B34" s="75" t="s">
        <v>1003</v>
      </c>
      <c r="C34" s="75"/>
      <c r="D34" s="20" t="s">
        <v>668</v>
      </c>
      <c r="E34" s="29"/>
      <c r="F34" s="39">
        <f>SUM(F30:F33)</f>
        <v>0</v>
      </c>
      <c r="G34" s="39">
        <f>SUM(G30:G33)</f>
        <v>0</v>
      </c>
      <c r="H34" s="39">
        <f>SUM(H30:H33)</f>
        <v>0</v>
      </c>
      <c r="I34" s="31"/>
      <c r="J34" s="19"/>
      <c r="K34" s="39">
        <f>SUM(K30:K33)</f>
        <v>0</v>
      </c>
      <c r="M34" s="75"/>
    </row>
    <row r="35" spans="1:13" s="30" customFormat="1">
      <c r="A35" s="75"/>
      <c r="B35" s="75" t="s">
        <v>132</v>
      </c>
      <c r="C35" s="75"/>
      <c r="D35" s="20" t="s">
        <v>575</v>
      </c>
      <c r="E35" s="29" t="s">
        <v>323</v>
      </c>
      <c r="F35" s="38"/>
      <c r="G35" s="38"/>
      <c r="H35" s="39">
        <f>F35-G35</f>
        <v>0</v>
      </c>
      <c r="I35" s="31">
        <v>1</v>
      </c>
      <c r="J35" s="35">
        <v>0</v>
      </c>
      <c r="K35" s="39">
        <f>ROUND((H35*(I35)*(J35/100)),2)</f>
        <v>0</v>
      </c>
      <c r="M35" s="75"/>
    </row>
    <row r="36" spans="1:13" s="30" customFormat="1">
      <c r="A36" s="75"/>
      <c r="B36" s="75" t="s">
        <v>12</v>
      </c>
      <c r="C36" s="75"/>
      <c r="D36" s="20" t="s">
        <v>575</v>
      </c>
      <c r="E36" s="29" t="s">
        <v>324</v>
      </c>
      <c r="F36" s="38"/>
      <c r="G36" s="38"/>
      <c r="H36" s="39">
        <f>F36-G36</f>
        <v>0</v>
      </c>
      <c r="I36" s="31">
        <v>1</v>
      </c>
      <c r="J36" s="35">
        <v>20</v>
      </c>
      <c r="K36" s="39">
        <f>ROUND((H36*(I36)*(J36/100)),2)</f>
        <v>0</v>
      </c>
      <c r="M36" s="75"/>
    </row>
    <row r="37" spans="1:13" s="30" customFormat="1">
      <c r="A37" s="75"/>
      <c r="B37" s="75" t="s">
        <v>13</v>
      </c>
      <c r="C37" s="75"/>
      <c r="D37" s="20" t="s">
        <v>575</v>
      </c>
      <c r="E37" s="29" t="s">
        <v>325</v>
      </c>
      <c r="F37" s="38"/>
      <c r="G37" s="38"/>
      <c r="H37" s="39">
        <f>F37-G37</f>
        <v>0</v>
      </c>
      <c r="I37" s="31">
        <v>1</v>
      </c>
      <c r="J37" s="35">
        <v>50</v>
      </c>
      <c r="K37" s="39">
        <f>ROUND((H37*(I37)*(J37/100)),2)</f>
        <v>0</v>
      </c>
      <c r="M37" s="75"/>
    </row>
    <row r="38" spans="1:13" s="30" customFormat="1">
      <c r="A38" s="75"/>
      <c r="B38" s="75" t="s">
        <v>14</v>
      </c>
      <c r="C38" s="75"/>
      <c r="D38" s="20" t="s">
        <v>575</v>
      </c>
      <c r="E38" s="29" t="s">
        <v>585</v>
      </c>
      <c r="F38" s="38"/>
      <c r="G38" s="38"/>
      <c r="H38" s="39">
        <f>F38-G38</f>
        <v>0</v>
      </c>
      <c r="I38" s="31">
        <v>1</v>
      </c>
      <c r="J38" s="35">
        <v>100</v>
      </c>
      <c r="K38" s="39">
        <f>ROUND((H38*(I38)*(J38/100)),2)</f>
        <v>0</v>
      </c>
      <c r="M38" s="75"/>
    </row>
    <row r="39" spans="1:13" s="30" customFormat="1">
      <c r="A39" s="75"/>
      <c r="B39" s="75" t="s">
        <v>133</v>
      </c>
      <c r="C39" s="75"/>
      <c r="D39" s="20" t="s">
        <v>668</v>
      </c>
      <c r="E39" s="29"/>
      <c r="F39" s="39">
        <f>SUM(F35:F38)</f>
        <v>0</v>
      </c>
      <c r="G39" s="39">
        <f>SUM(G35:G38)</f>
        <v>0</v>
      </c>
      <c r="H39" s="39">
        <f>SUM(H35:H38)</f>
        <v>0</v>
      </c>
      <c r="I39" s="31"/>
      <c r="J39" s="19"/>
      <c r="K39" s="39">
        <f>SUM(K35:K38)</f>
        <v>0</v>
      </c>
      <c r="M39" s="75"/>
    </row>
    <row r="40" spans="1:13" s="30" customFormat="1">
      <c r="A40" s="75"/>
      <c r="B40" s="75" t="s">
        <v>15</v>
      </c>
      <c r="C40" s="75"/>
      <c r="D40" s="20" t="s">
        <v>576</v>
      </c>
      <c r="E40" s="29" t="s">
        <v>323</v>
      </c>
      <c r="F40" s="38"/>
      <c r="G40" s="38"/>
      <c r="H40" s="39">
        <f>F40-G40</f>
        <v>0</v>
      </c>
      <c r="I40" s="31">
        <v>0.5</v>
      </c>
      <c r="J40" s="35">
        <v>0</v>
      </c>
      <c r="K40" s="39">
        <f>ROUND((H40*(I40)*(J40/100)),2)</f>
        <v>0</v>
      </c>
      <c r="M40" s="75"/>
    </row>
    <row r="41" spans="1:13" s="30" customFormat="1">
      <c r="A41" s="75"/>
      <c r="B41" s="75" t="s">
        <v>411</v>
      </c>
      <c r="C41" s="75"/>
      <c r="D41" s="20" t="s">
        <v>576</v>
      </c>
      <c r="E41" s="29" t="s">
        <v>324</v>
      </c>
      <c r="F41" s="38"/>
      <c r="G41" s="38"/>
      <c r="H41" s="39">
        <f>F41-G41</f>
        <v>0</v>
      </c>
      <c r="I41" s="31">
        <v>0.5</v>
      </c>
      <c r="J41" s="35">
        <v>20</v>
      </c>
      <c r="K41" s="39">
        <f>ROUND((H41*(I41)*(J41/100)),2)</f>
        <v>0</v>
      </c>
      <c r="M41" s="75"/>
    </row>
    <row r="42" spans="1:13" s="30" customFormat="1">
      <c r="A42" s="75"/>
      <c r="B42" s="75" t="s">
        <v>955</v>
      </c>
      <c r="C42" s="75"/>
      <c r="D42" s="20" t="s">
        <v>576</v>
      </c>
      <c r="E42" s="29" t="s">
        <v>325</v>
      </c>
      <c r="F42" s="38"/>
      <c r="G42" s="38"/>
      <c r="H42" s="39">
        <f>F42-G42</f>
        <v>0</v>
      </c>
      <c r="I42" s="31">
        <v>0.5</v>
      </c>
      <c r="J42" s="35">
        <v>50</v>
      </c>
      <c r="K42" s="39">
        <f>ROUND((H42*(I42)*(J42/100)),2)</f>
        <v>0</v>
      </c>
      <c r="M42" s="75"/>
    </row>
    <row r="43" spans="1:13" s="30" customFormat="1">
      <c r="A43" s="75"/>
      <c r="B43" s="75" t="s">
        <v>312</v>
      </c>
      <c r="C43" s="75"/>
      <c r="D43" s="20" t="s">
        <v>576</v>
      </c>
      <c r="E43" s="29" t="s">
        <v>585</v>
      </c>
      <c r="F43" s="38"/>
      <c r="G43" s="38"/>
      <c r="H43" s="39">
        <f>F43-G43</f>
        <v>0</v>
      </c>
      <c r="I43" s="31">
        <v>0.5</v>
      </c>
      <c r="J43" s="35">
        <v>100</v>
      </c>
      <c r="K43" s="39">
        <f>ROUND((H43*(I43)*(J43/100)),2)</f>
        <v>0</v>
      </c>
      <c r="M43" s="75"/>
    </row>
    <row r="44" spans="1:13" s="30" customFormat="1">
      <c r="A44" s="75"/>
      <c r="B44" s="75" t="s">
        <v>410</v>
      </c>
      <c r="C44" s="75"/>
      <c r="D44" s="20" t="s">
        <v>668</v>
      </c>
      <c r="E44" s="29"/>
      <c r="F44" s="39">
        <f>SUM(F40:F43)</f>
        <v>0</v>
      </c>
      <c r="G44" s="39">
        <f>SUM(G40:G43)</f>
        <v>0</v>
      </c>
      <c r="H44" s="39">
        <f>SUM(H40:H43)</f>
        <v>0</v>
      </c>
      <c r="I44" s="31"/>
      <c r="J44" s="19"/>
      <c r="K44" s="39">
        <f>SUM(K40:K43)</f>
        <v>0</v>
      </c>
      <c r="M44" s="75"/>
    </row>
    <row r="45" spans="1:13" s="30" customFormat="1">
      <c r="A45" s="75"/>
      <c r="B45" s="75" t="s">
        <v>313</v>
      </c>
      <c r="C45" s="75"/>
      <c r="D45" s="20" t="s">
        <v>577</v>
      </c>
      <c r="E45" s="29" t="s">
        <v>323</v>
      </c>
      <c r="F45" s="38"/>
      <c r="G45" s="38"/>
      <c r="H45" s="39">
        <f>F45-G45</f>
        <v>0</v>
      </c>
      <c r="I45" s="31">
        <v>1</v>
      </c>
      <c r="J45" s="35">
        <v>0</v>
      </c>
      <c r="K45" s="39">
        <f t="shared" ref="K45:K74" si="0">ROUND((H45*(I45)*(J45/100)),2)</f>
        <v>0</v>
      </c>
      <c r="M45" s="75"/>
    </row>
    <row r="46" spans="1:13" s="30" customFormat="1">
      <c r="A46" s="75"/>
      <c r="B46" s="75" t="s">
        <v>315</v>
      </c>
      <c r="C46" s="75"/>
      <c r="D46" s="20" t="s">
        <v>577</v>
      </c>
      <c r="E46" s="29" t="s">
        <v>324</v>
      </c>
      <c r="F46" s="38"/>
      <c r="G46" s="38"/>
      <c r="H46" s="39">
        <f>F46-G46</f>
        <v>0</v>
      </c>
      <c r="I46" s="31">
        <v>1</v>
      </c>
      <c r="J46" s="35">
        <v>20</v>
      </c>
      <c r="K46" s="39">
        <f t="shared" si="0"/>
        <v>0</v>
      </c>
      <c r="M46" s="75"/>
    </row>
    <row r="47" spans="1:13" s="30" customFormat="1">
      <c r="A47" s="75"/>
      <c r="B47" s="75" t="s">
        <v>316</v>
      </c>
      <c r="C47" s="75"/>
      <c r="D47" s="20" t="s">
        <v>577</v>
      </c>
      <c r="E47" s="29" t="s">
        <v>325</v>
      </c>
      <c r="F47" s="38"/>
      <c r="G47" s="38"/>
      <c r="H47" s="39">
        <f>F47-G47</f>
        <v>0</v>
      </c>
      <c r="I47" s="31">
        <v>1</v>
      </c>
      <c r="J47" s="35">
        <v>50</v>
      </c>
      <c r="K47" s="39">
        <f t="shared" si="0"/>
        <v>0</v>
      </c>
      <c r="M47" s="75"/>
    </row>
    <row r="48" spans="1:13" s="30" customFormat="1">
      <c r="A48" s="75"/>
      <c r="B48" s="75" t="s">
        <v>317</v>
      </c>
      <c r="C48" s="75"/>
      <c r="D48" s="20" t="s">
        <v>577</v>
      </c>
      <c r="E48" s="29" t="s">
        <v>585</v>
      </c>
      <c r="F48" s="38"/>
      <c r="G48" s="38"/>
      <c r="H48" s="39">
        <f>F48-G48</f>
        <v>0</v>
      </c>
      <c r="I48" s="31">
        <v>1</v>
      </c>
      <c r="J48" s="35">
        <v>100</v>
      </c>
      <c r="K48" s="39">
        <f t="shared" si="0"/>
        <v>0</v>
      </c>
      <c r="M48" s="75"/>
    </row>
    <row r="49" spans="1:13" s="30" customFormat="1">
      <c r="A49" s="75"/>
      <c r="B49" s="75" t="s">
        <v>314</v>
      </c>
      <c r="C49" s="75"/>
      <c r="D49" s="20" t="s">
        <v>668</v>
      </c>
      <c r="E49" s="29"/>
      <c r="F49" s="39">
        <f>SUM(F45:F48)</f>
        <v>0</v>
      </c>
      <c r="G49" s="39">
        <f>SUM(G45:G48)</f>
        <v>0</v>
      </c>
      <c r="H49" s="39">
        <f>SUM(H45:H48)</f>
        <v>0</v>
      </c>
      <c r="I49" s="31"/>
      <c r="J49" s="19"/>
      <c r="K49" s="39">
        <f>SUM(K45:K48)</f>
        <v>0</v>
      </c>
      <c r="M49" s="75"/>
    </row>
    <row r="50" spans="1:13" s="30" customFormat="1">
      <c r="A50" s="75"/>
      <c r="B50" s="75" t="s">
        <v>318</v>
      </c>
      <c r="C50" s="75"/>
      <c r="D50" s="20" t="s">
        <v>578</v>
      </c>
      <c r="E50" s="29" t="s">
        <v>323</v>
      </c>
      <c r="F50" s="38"/>
      <c r="G50" s="38"/>
      <c r="H50" s="39">
        <f>F50-G50</f>
        <v>0</v>
      </c>
      <c r="I50" s="31">
        <v>1</v>
      </c>
      <c r="J50" s="35">
        <v>0</v>
      </c>
      <c r="K50" s="39">
        <f t="shared" si="0"/>
        <v>0</v>
      </c>
      <c r="M50" s="75"/>
    </row>
    <row r="51" spans="1:13" s="30" customFormat="1">
      <c r="A51" s="75"/>
      <c r="B51" s="75" t="s">
        <v>956</v>
      </c>
      <c r="C51" s="75"/>
      <c r="D51" s="20" t="s">
        <v>578</v>
      </c>
      <c r="E51" s="29" t="s">
        <v>324</v>
      </c>
      <c r="F51" s="38"/>
      <c r="G51" s="38"/>
      <c r="H51" s="39">
        <f>F51-G51</f>
        <v>0</v>
      </c>
      <c r="I51" s="31">
        <v>1</v>
      </c>
      <c r="J51" s="35">
        <v>20</v>
      </c>
      <c r="K51" s="39">
        <f t="shared" si="0"/>
        <v>0</v>
      </c>
      <c r="M51" s="75"/>
    </row>
    <row r="52" spans="1:13" s="30" customFormat="1">
      <c r="A52" s="75"/>
      <c r="B52" s="75" t="s">
        <v>957</v>
      </c>
      <c r="C52" s="75"/>
      <c r="D52" s="20" t="s">
        <v>578</v>
      </c>
      <c r="E52" s="29" t="s">
        <v>325</v>
      </c>
      <c r="F52" s="38"/>
      <c r="G52" s="38"/>
      <c r="H52" s="39">
        <f>F52-G52</f>
        <v>0</v>
      </c>
      <c r="I52" s="31">
        <v>1</v>
      </c>
      <c r="J52" s="35">
        <v>50</v>
      </c>
      <c r="K52" s="39">
        <f t="shared" si="0"/>
        <v>0</v>
      </c>
      <c r="M52" s="75"/>
    </row>
    <row r="53" spans="1:13" s="30" customFormat="1">
      <c r="A53" s="75"/>
      <c r="B53" s="75" t="s">
        <v>320</v>
      </c>
      <c r="C53" s="75"/>
      <c r="D53" s="20" t="s">
        <v>578</v>
      </c>
      <c r="E53" s="29" t="s">
        <v>585</v>
      </c>
      <c r="F53" s="38"/>
      <c r="G53" s="38"/>
      <c r="H53" s="39">
        <f>F53-G53</f>
        <v>0</v>
      </c>
      <c r="I53" s="31">
        <v>1</v>
      </c>
      <c r="J53" s="35">
        <v>100</v>
      </c>
      <c r="K53" s="39">
        <f t="shared" si="0"/>
        <v>0</v>
      </c>
      <c r="M53" s="75"/>
    </row>
    <row r="54" spans="1:13" s="30" customFormat="1">
      <c r="A54" s="75"/>
      <c r="B54" s="75" t="s">
        <v>319</v>
      </c>
      <c r="C54" s="75"/>
      <c r="D54" s="20" t="s">
        <v>668</v>
      </c>
      <c r="E54" s="29"/>
      <c r="F54" s="39">
        <f>SUM(F50:F53)</f>
        <v>0</v>
      </c>
      <c r="G54" s="39">
        <f>SUM(G50:G53)</f>
        <v>0</v>
      </c>
      <c r="H54" s="39">
        <f>SUM(H50:H53)</f>
        <v>0</v>
      </c>
      <c r="I54" s="31"/>
      <c r="J54" s="19"/>
      <c r="K54" s="39">
        <f>SUM(K50:K53)</f>
        <v>0</v>
      </c>
      <c r="M54" s="75"/>
    </row>
    <row r="55" spans="1:13" s="30" customFormat="1">
      <c r="A55" s="75"/>
      <c r="B55" s="75" t="s">
        <v>321</v>
      </c>
      <c r="C55" s="75"/>
      <c r="D55" s="20" t="s">
        <v>579</v>
      </c>
      <c r="E55" s="29" t="s">
        <v>323</v>
      </c>
      <c r="F55" s="38"/>
      <c r="G55" s="38"/>
      <c r="H55" s="39">
        <f>F55-G55</f>
        <v>0</v>
      </c>
      <c r="I55" s="31">
        <v>1</v>
      </c>
      <c r="J55" s="35">
        <v>0</v>
      </c>
      <c r="K55" s="39">
        <f t="shared" si="0"/>
        <v>0</v>
      </c>
      <c r="M55" s="75"/>
    </row>
    <row r="56" spans="1:13" s="30" customFormat="1">
      <c r="A56" s="75"/>
      <c r="B56" s="75" t="s">
        <v>958</v>
      </c>
      <c r="C56" s="75"/>
      <c r="D56" s="20" t="s">
        <v>580</v>
      </c>
      <c r="E56" s="29" t="s">
        <v>324</v>
      </c>
      <c r="F56" s="38"/>
      <c r="G56" s="38"/>
      <c r="H56" s="39">
        <f>F56-G56</f>
        <v>0</v>
      </c>
      <c r="I56" s="31">
        <v>1</v>
      </c>
      <c r="J56" s="35">
        <v>20</v>
      </c>
      <c r="K56" s="39">
        <f t="shared" si="0"/>
        <v>0</v>
      </c>
      <c r="M56" s="75"/>
    </row>
    <row r="57" spans="1:13" s="30" customFormat="1">
      <c r="A57" s="75"/>
      <c r="B57" s="75" t="s">
        <v>959</v>
      </c>
      <c r="C57" s="75"/>
      <c r="D57" s="20" t="s">
        <v>580</v>
      </c>
      <c r="E57" s="29" t="s">
        <v>325</v>
      </c>
      <c r="F57" s="38"/>
      <c r="G57" s="38"/>
      <c r="H57" s="39">
        <f>F57-G57</f>
        <v>0</v>
      </c>
      <c r="I57" s="31">
        <v>1</v>
      </c>
      <c r="J57" s="35">
        <v>50</v>
      </c>
      <c r="K57" s="39">
        <f t="shared" si="0"/>
        <v>0</v>
      </c>
      <c r="M57" s="75"/>
    </row>
    <row r="58" spans="1:13" s="30" customFormat="1">
      <c r="A58" s="75"/>
      <c r="B58" s="75" t="s">
        <v>960</v>
      </c>
      <c r="C58" s="75"/>
      <c r="D58" s="20" t="s">
        <v>580</v>
      </c>
      <c r="E58" s="29" t="s">
        <v>585</v>
      </c>
      <c r="F58" s="38"/>
      <c r="G58" s="38"/>
      <c r="H58" s="39">
        <f>F58-G58</f>
        <v>0</v>
      </c>
      <c r="I58" s="31">
        <v>1</v>
      </c>
      <c r="J58" s="35">
        <v>100</v>
      </c>
      <c r="K58" s="39">
        <f t="shared" si="0"/>
        <v>0</v>
      </c>
      <c r="M58" s="75"/>
    </row>
    <row r="59" spans="1:13" s="30" customFormat="1">
      <c r="A59" s="75"/>
      <c r="B59" s="75" t="s">
        <v>961</v>
      </c>
      <c r="C59" s="75"/>
      <c r="D59" s="20" t="s">
        <v>668</v>
      </c>
      <c r="E59" s="29"/>
      <c r="F59" s="39">
        <f>SUM(F55:F58)</f>
        <v>0</v>
      </c>
      <c r="G59" s="39">
        <f>SUM(G55:G58)</f>
        <v>0</v>
      </c>
      <c r="H59" s="39">
        <f>SUM(H55:H58)</f>
        <v>0</v>
      </c>
      <c r="I59" s="31"/>
      <c r="J59" s="19"/>
      <c r="K59" s="39">
        <f>SUM(K55:K58)</f>
        <v>0</v>
      </c>
      <c r="M59" s="75"/>
    </row>
    <row r="60" spans="1:13" s="30" customFormat="1">
      <c r="A60" s="75"/>
      <c r="B60" s="75" t="s">
        <v>980</v>
      </c>
      <c r="C60" s="75"/>
      <c r="D60" s="20" t="s">
        <v>581</v>
      </c>
      <c r="E60" s="29" t="s">
        <v>323</v>
      </c>
      <c r="F60" s="38"/>
      <c r="G60" s="38"/>
      <c r="H60" s="39">
        <f>F60-G60</f>
        <v>0</v>
      </c>
      <c r="I60" s="31">
        <v>1</v>
      </c>
      <c r="J60" s="35">
        <v>0</v>
      </c>
      <c r="K60" s="39">
        <f t="shared" si="0"/>
        <v>0</v>
      </c>
      <c r="M60" s="75"/>
    </row>
    <row r="61" spans="1:13" s="30" customFormat="1">
      <c r="A61" s="75"/>
      <c r="B61" s="75" t="s">
        <v>963</v>
      </c>
      <c r="C61" s="75"/>
      <c r="D61" s="20" t="s">
        <v>581</v>
      </c>
      <c r="E61" s="29" t="s">
        <v>324</v>
      </c>
      <c r="F61" s="38"/>
      <c r="G61" s="38"/>
      <c r="H61" s="39">
        <f>F61-G61</f>
        <v>0</v>
      </c>
      <c r="I61" s="31">
        <v>1</v>
      </c>
      <c r="J61" s="35">
        <v>20</v>
      </c>
      <c r="K61" s="39">
        <f t="shared" si="0"/>
        <v>0</v>
      </c>
      <c r="M61" s="75"/>
    </row>
    <row r="62" spans="1:13" s="30" customFormat="1">
      <c r="A62" s="75"/>
      <c r="B62" s="75" t="s">
        <v>964</v>
      </c>
      <c r="C62" s="75"/>
      <c r="D62" s="20" t="s">
        <v>581</v>
      </c>
      <c r="E62" s="29" t="s">
        <v>325</v>
      </c>
      <c r="F62" s="38"/>
      <c r="G62" s="38"/>
      <c r="H62" s="39">
        <f>F62-G62</f>
        <v>0</v>
      </c>
      <c r="I62" s="31">
        <v>1</v>
      </c>
      <c r="J62" s="35">
        <v>50</v>
      </c>
      <c r="K62" s="39">
        <f t="shared" si="0"/>
        <v>0</v>
      </c>
      <c r="M62" s="75"/>
    </row>
    <row r="63" spans="1:13" s="30" customFormat="1">
      <c r="A63" s="75"/>
      <c r="B63" s="75" t="s">
        <v>981</v>
      </c>
      <c r="C63" s="75"/>
      <c r="D63" s="20" t="s">
        <v>581</v>
      </c>
      <c r="E63" s="29" t="s">
        <v>585</v>
      </c>
      <c r="F63" s="38"/>
      <c r="G63" s="38"/>
      <c r="H63" s="39">
        <f>F63-G63</f>
        <v>0</v>
      </c>
      <c r="I63" s="31">
        <v>1</v>
      </c>
      <c r="J63" s="35">
        <v>100</v>
      </c>
      <c r="K63" s="39">
        <f t="shared" si="0"/>
        <v>0</v>
      </c>
      <c r="M63" s="75"/>
    </row>
    <row r="64" spans="1:13" s="30" customFormat="1">
      <c r="A64" s="75"/>
      <c r="B64" s="75" t="s">
        <v>962</v>
      </c>
      <c r="C64" s="75"/>
      <c r="D64" s="20" t="s">
        <v>668</v>
      </c>
      <c r="E64" s="29"/>
      <c r="F64" s="39">
        <f>SUM(F60:F63)</f>
        <v>0</v>
      </c>
      <c r="G64" s="39">
        <f>SUM(G60:G63)</f>
        <v>0</v>
      </c>
      <c r="H64" s="39">
        <f>SUM(H60:H63)</f>
        <v>0</v>
      </c>
      <c r="I64" s="31"/>
      <c r="J64" s="19"/>
      <c r="K64" s="39">
        <f>SUM(K60:K63)</f>
        <v>0</v>
      </c>
      <c r="M64" s="75"/>
    </row>
    <row r="65" spans="1:13" s="30" customFormat="1">
      <c r="A65" s="75"/>
      <c r="B65" s="75" t="s">
        <v>954</v>
      </c>
      <c r="C65" s="75"/>
      <c r="D65" s="20" t="s">
        <v>582</v>
      </c>
      <c r="E65" s="29" t="s">
        <v>585</v>
      </c>
      <c r="F65" s="38"/>
      <c r="G65" s="38"/>
      <c r="H65" s="39">
        <f t="shared" ref="H65:H74" si="1">F65-G65</f>
        <v>0</v>
      </c>
      <c r="I65" s="31">
        <v>1.5</v>
      </c>
      <c r="J65" s="35">
        <v>100</v>
      </c>
      <c r="K65" s="39">
        <f t="shared" si="0"/>
        <v>0</v>
      </c>
      <c r="M65" s="75"/>
    </row>
    <row r="66" spans="1:13" s="30" customFormat="1" ht="30">
      <c r="A66" s="75"/>
      <c r="B66" s="75" t="s">
        <v>966</v>
      </c>
      <c r="C66" s="75"/>
      <c r="D66" s="20" t="s">
        <v>583</v>
      </c>
      <c r="E66" s="29" t="s">
        <v>585</v>
      </c>
      <c r="F66" s="38"/>
      <c r="G66" s="38"/>
      <c r="H66" s="39">
        <f t="shared" si="1"/>
        <v>0</v>
      </c>
      <c r="I66" s="31">
        <v>1</v>
      </c>
      <c r="J66" s="35">
        <v>100</v>
      </c>
      <c r="K66" s="39">
        <f t="shared" si="0"/>
        <v>0</v>
      </c>
      <c r="M66" s="75"/>
    </row>
    <row r="67" spans="1:13" s="30" customFormat="1">
      <c r="A67" s="75"/>
      <c r="B67" s="75" t="s">
        <v>965</v>
      </c>
      <c r="C67" s="75"/>
      <c r="D67" s="20" t="s">
        <v>584</v>
      </c>
      <c r="E67" s="29" t="s">
        <v>585</v>
      </c>
      <c r="F67" s="38"/>
      <c r="G67" s="38"/>
      <c r="H67" s="39">
        <f t="shared" si="1"/>
        <v>0</v>
      </c>
      <c r="I67" s="31">
        <v>1.25</v>
      </c>
      <c r="J67" s="35">
        <v>100</v>
      </c>
      <c r="K67" s="39">
        <f t="shared" si="0"/>
        <v>0</v>
      </c>
      <c r="M67" s="75"/>
    </row>
    <row r="68" spans="1:13" s="30" customFormat="1">
      <c r="A68" s="75"/>
      <c r="B68" s="75" t="s">
        <v>967</v>
      </c>
      <c r="C68" s="75"/>
      <c r="D68" s="20" t="s">
        <v>585</v>
      </c>
      <c r="E68" s="29" t="s">
        <v>585</v>
      </c>
      <c r="F68" s="38"/>
      <c r="G68" s="38"/>
      <c r="H68" s="39">
        <f t="shared" si="1"/>
        <v>0</v>
      </c>
      <c r="I68" s="31">
        <v>0</v>
      </c>
      <c r="J68" s="35">
        <v>75</v>
      </c>
      <c r="K68" s="39">
        <f t="shared" si="0"/>
        <v>0</v>
      </c>
      <c r="M68" s="75"/>
    </row>
    <row r="69" spans="1:13" s="30" customFormat="1">
      <c r="A69" s="75"/>
      <c r="B69" s="75" t="s">
        <v>953</v>
      </c>
      <c r="C69" s="75"/>
      <c r="D69" s="20" t="s">
        <v>586</v>
      </c>
      <c r="E69" s="29" t="s">
        <v>585</v>
      </c>
      <c r="F69" s="38"/>
      <c r="G69" s="38"/>
      <c r="H69" s="39">
        <f t="shared" si="1"/>
        <v>0</v>
      </c>
      <c r="I69" s="31">
        <v>0.5</v>
      </c>
      <c r="J69" s="35">
        <v>20</v>
      </c>
      <c r="K69" s="39">
        <f t="shared" si="0"/>
        <v>0</v>
      </c>
      <c r="M69" s="75"/>
    </row>
    <row r="70" spans="1:13" s="30" customFormat="1">
      <c r="A70" s="75"/>
      <c r="B70" s="75" t="s">
        <v>215</v>
      </c>
      <c r="C70" s="75"/>
      <c r="D70" s="20" t="s">
        <v>587</v>
      </c>
      <c r="E70" s="29" t="s">
        <v>585</v>
      </c>
      <c r="F70" s="38"/>
      <c r="G70" s="38"/>
      <c r="H70" s="39">
        <f t="shared" si="1"/>
        <v>0</v>
      </c>
      <c r="I70" s="31">
        <v>1</v>
      </c>
      <c r="J70" s="35">
        <v>50</v>
      </c>
      <c r="K70" s="39">
        <f t="shared" si="0"/>
        <v>0</v>
      </c>
      <c r="M70" s="75"/>
    </row>
    <row r="71" spans="1:13" s="30" customFormat="1">
      <c r="A71" s="75"/>
      <c r="B71" s="75" t="s">
        <v>216</v>
      </c>
      <c r="C71" s="75"/>
      <c r="D71" s="20" t="s">
        <v>588</v>
      </c>
      <c r="E71" s="29" t="s">
        <v>585</v>
      </c>
      <c r="F71" s="38"/>
      <c r="G71" s="38"/>
      <c r="H71" s="39">
        <f t="shared" si="1"/>
        <v>0</v>
      </c>
      <c r="I71" s="31">
        <v>1</v>
      </c>
      <c r="J71" s="35">
        <v>75</v>
      </c>
      <c r="K71" s="39">
        <f t="shared" si="0"/>
        <v>0</v>
      </c>
      <c r="M71" s="75"/>
    </row>
    <row r="72" spans="1:13" s="30" customFormat="1">
      <c r="A72" s="75"/>
      <c r="B72" s="75" t="s">
        <v>217</v>
      </c>
      <c r="C72" s="75"/>
      <c r="D72" s="20" t="s">
        <v>589</v>
      </c>
      <c r="E72" s="29" t="s">
        <v>585</v>
      </c>
      <c r="F72" s="38"/>
      <c r="G72" s="38"/>
      <c r="H72" s="39">
        <f t="shared" si="1"/>
        <v>0</v>
      </c>
      <c r="I72" s="31">
        <v>0.75</v>
      </c>
      <c r="J72" s="35">
        <v>150</v>
      </c>
      <c r="K72" s="39">
        <f t="shared" si="0"/>
        <v>0</v>
      </c>
      <c r="M72" s="75"/>
    </row>
    <row r="73" spans="1:13" s="30" customFormat="1">
      <c r="A73" s="75"/>
      <c r="B73" s="75"/>
      <c r="C73" s="75"/>
      <c r="D73" s="20" t="s">
        <v>590</v>
      </c>
      <c r="E73" s="29"/>
      <c r="F73" s="39">
        <f>F19+F24+F29+F34+F39+F44+F49+F54+F59+F64+F65+F66+F67+F68+F69+F70+F71+F72</f>
        <v>0</v>
      </c>
      <c r="G73" s="39">
        <f>G19+G24+G29+G34+G39+G44+G49+G54+G59+G64+G65+G66+G67+G68+G69+G70+G71+G72</f>
        <v>0</v>
      </c>
      <c r="H73" s="39">
        <f>H19+H24+H29+H34+H39+H44+H49+H54+H59+H64+H65+H66+H67+H68+H69+H70+H71+H72</f>
        <v>0</v>
      </c>
      <c r="I73" s="31"/>
      <c r="J73" s="35"/>
      <c r="K73" s="39">
        <f>K19+K24+K29+K34+K39+K44+K49+K54+K59+K64+K65+K66+K67+K68+K69+K70+K71+K72</f>
        <v>0</v>
      </c>
      <c r="M73" s="75"/>
    </row>
    <row r="74" spans="1:13" s="30" customFormat="1">
      <c r="A74" s="75"/>
      <c r="B74" s="75" t="s">
        <v>218</v>
      </c>
      <c r="C74" s="75"/>
      <c r="D74" s="20" t="s">
        <v>591</v>
      </c>
      <c r="E74" s="29"/>
      <c r="F74" s="38"/>
      <c r="G74" s="38"/>
      <c r="H74" s="39">
        <f t="shared" si="1"/>
        <v>0</v>
      </c>
      <c r="I74" s="31">
        <v>0</v>
      </c>
      <c r="J74" s="35">
        <v>0</v>
      </c>
      <c r="K74" s="39">
        <f t="shared" si="0"/>
        <v>0</v>
      </c>
      <c r="M74" s="75"/>
    </row>
    <row r="75" spans="1:13" s="30" customFormat="1">
      <c r="A75" s="75"/>
      <c r="B75" s="75"/>
      <c r="C75" s="75" t="s">
        <v>475</v>
      </c>
      <c r="D75" s="32"/>
      <c r="M75" s="75"/>
    </row>
    <row r="76" spans="1:13" s="30" customFormat="1">
      <c r="A76" s="75"/>
      <c r="B76" s="75"/>
      <c r="C76" s="75" t="s">
        <v>478</v>
      </c>
      <c r="D76" s="77"/>
      <c r="E76" s="75"/>
      <c r="F76" s="75"/>
      <c r="G76" s="75"/>
      <c r="H76" s="75"/>
      <c r="I76" s="75"/>
      <c r="J76" s="75"/>
      <c r="K76" s="75"/>
      <c r="L76" s="75"/>
      <c r="M76" s="75" t="s">
        <v>479</v>
      </c>
    </row>
    <row r="77" spans="1:13" s="30" customFormat="1">
      <c r="D77" s="32"/>
    </row>
  </sheetData>
  <mergeCells count="2">
    <mergeCell ref="D1:H1"/>
    <mergeCell ref="D12:J12"/>
  </mergeCells>
  <phoneticPr fontId="3" type="noConversion"/>
  <dataValidations count="1">
    <dataValidation type="decimal" allowBlank="1" showInputMessage="1" showErrorMessage="1" errorTitle="Input Error" error="Please enter a numeric value between 0 and 99999999999999999" sqref="F15:H74 K15:K74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0"/>
  <sheetViews>
    <sheetView showGridLines="0" topLeftCell="D1" workbookViewId="0">
      <selection sqref="A1:C1048576"/>
    </sheetView>
  </sheetViews>
  <sheetFormatPr defaultRowHeight="15"/>
  <cols>
    <col min="1" max="1" width="0" hidden="1" customWidth="1"/>
    <col min="2" max="2" width="32" hidden="1" customWidth="1"/>
    <col min="3" max="3" width="19.140625" hidden="1" customWidth="1"/>
    <col min="4" max="4" width="58.5703125" style="22" customWidth="1"/>
    <col min="5" max="5" width="17" customWidth="1"/>
    <col min="6" max="13" width="20.7109375" customWidth="1"/>
  </cols>
  <sheetData>
    <row r="1" spans="1:15" ht="27.95" customHeight="1">
      <c r="A1" s="18" t="s">
        <v>219</v>
      </c>
      <c r="D1" s="126" t="s">
        <v>134</v>
      </c>
      <c r="E1" s="126"/>
      <c r="F1" s="126"/>
      <c r="G1" s="126"/>
      <c r="H1" s="126"/>
    </row>
    <row r="3" spans="1:15" hidden="1"/>
    <row r="4" spans="1:15" hidden="1"/>
    <row r="5" spans="1:15" hidden="1"/>
    <row r="7" spans="1:15">
      <c r="E7" s="42" t="s">
        <v>99</v>
      </c>
    </row>
    <row r="8" spans="1:15">
      <c r="A8" s="114"/>
      <c r="B8" s="114"/>
      <c r="C8" s="114" t="s">
        <v>220</v>
      </c>
      <c r="D8" s="73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hidden="1">
      <c r="A9" s="114"/>
      <c r="B9" s="114"/>
      <c r="C9" s="114"/>
      <c r="D9" s="73"/>
      <c r="E9" s="114" t="s">
        <v>754</v>
      </c>
      <c r="F9" s="114"/>
      <c r="G9" s="114" t="s">
        <v>755</v>
      </c>
      <c r="H9" s="114" t="s">
        <v>756</v>
      </c>
      <c r="I9" s="114" t="s">
        <v>757</v>
      </c>
      <c r="J9" s="114" t="s">
        <v>758</v>
      </c>
      <c r="K9" s="114" t="s">
        <v>759</v>
      </c>
      <c r="L9" s="114"/>
      <c r="M9" s="114" t="s">
        <v>136</v>
      </c>
      <c r="N9" s="114"/>
      <c r="O9" s="114"/>
    </row>
    <row r="10" spans="1:15" hidden="1">
      <c r="A10" s="114"/>
      <c r="B10" s="114"/>
      <c r="C10" s="114"/>
      <c r="D10" s="73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15" hidden="1">
      <c r="A11" s="114"/>
      <c r="B11" s="114"/>
      <c r="C11" s="114" t="s">
        <v>476</v>
      </c>
      <c r="D11" s="73" t="s">
        <v>480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 t="s">
        <v>475</v>
      </c>
      <c r="O11" s="114" t="s">
        <v>477</v>
      </c>
    </row>
    <row r="12" spans="1:15">
      <c r="A12" s="114"/>
      <c r="B12" s="114"/>
      <c r="C12" s="114" t="s">
        <v>480</v>
      </c>
      <c r="D12" s="128"/>
      <c r="E12" s="129"/>
      <c r="F12" s="129"/>
      <c r="G12" s="129"/>
      <c r="H12" s="129"/>
      <c r="I12" s="129"/>
      <c r="J12" s="129"/>
      <c r="K12" s="129"/>
      <c r="L12" s="130"/>
      <c r="M12" s="69" t="s">
        <v>735</v>
      </c>
      <c r="N12" s="53"/>
      <c r="O12" s="114"/>
    </row>
    <row r="13" spans="1:15" ht="45">
      <c r="A13" s="114"/>
      <c r="B13" s="114"/>
      <c r="C13" s="74" t="s">
        <v>480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34" t="s">
        <v>225</v>
      </c>
      <c r="I13" s="34" t="s">
        <v>226</v>
      </c>
      <c r="J13" s="34" t="s">
        <v>227</v>
      </c>
      <c r="K13" s="34" t="s">
        <v>228</v>
      </c>
      <c r="L13" s="34" t="s">
        <v>934</v>
      </c>
      <c r="M13" s="34" t="s">
        <v>935</v>
      </c>
      <c r="O13" s="114"/>
    </row>
    <row r="14" spans="1:15" hidden="1">
      <c r="A14" s="114"/>
      <c r="B14" s="114"/>
      <c r="C14" s="114" t="s">
        <v>475</v>
      </c>
      <c r="O14" s="114"/>
    </row>
    <row r="15" spans="1:15">
      <c r="A15" s="114"/>
      <c r="B15" s="114"/>
      <c r="C15" s="114"/>
      <c r="D15" s="20" t="s">
        <v>229</v>
      </c>
      <c r="E15" s="20"/>
      <c r="F15" s="20"/>
      <c r="G15" s="20"/>
      <c r="H15" s="20"/>
      <c r="I15" s="20"/>
      <c r="J15" s="20"/>
      <c r="K15" s="20"/>
      <c r="L15" s="20"/>
      <c r="M15" s="20"/>
      <c r="O15" s="114"/>
    </row>
    <row r="16" spans="1:15" ht="30">
      <c r="A16" s="114"/>
      <c r="B16" s="114" t="s">
        <v>761</v>
      </c>
      <c r="C16" s="114"/>
      <c r="D16" s="20" t="s">
        <v>412</v>
      </c>
      <c r="E16" s="52"/>
      <c r="F16" s="19"/>
      <c r="G16" s="39">
        <f>G20+G24</f>
        <v>0</v>
      </c>
      <c r="H16" s="39">
        <f>H20+H24</f>
        <v>0</v>
      </c>
      <c r="I16" s="39">
        <f>I20+I24</f>
        <v>0</v>
      </c>
      <c r="J16" s="39">
        <f>J20+J24</f>
        <v>0</v>
      </c>
      <c r="K16" s="39">
        <f>K20+K24</f>
        <v>0</v>
      </c>
      <c r="L16" s="19"/>
      <c r="M16" s="39">
        <f>M20+M24</f>
        <v>0</v>
      </c>
      <c r="O16" s="114"/>
    </row>
    <row r="17" spans="1:15">
      <c r="A17" s="114"/>
      <c r="B17" s="114" t="s">
        <v>982</v>
      </c>
      <c r="C17" s="114"/>
      <c r="D17" s="56" t="s">
        <v>107</v>
      </c>
      <c r="E17" s="52">
        <v>0.01</v>
      </c>
      <c r="F17" s="28" t="s">
        <v>323</v>
      </c>
      <c r="G17" s="38"/>
      <c r="H17" s="39">
        <f>ROUND((E17*G17),2)</f>
        <v>0</v>
      </c>
      <c r="I17" s="38"/>
      <c r="J17" s="38"/>
      <c r="K17" s="39">
        <f>H17+J17</f>
        <v>0</v>
      </c>
      <c r="L17" s="37">
        <v>0</v>
      </c>
      <c r="M17" s="39">
        <f>ROUND((K17*(L17/100)),2)</f>
        <v>0</v>
      </c>
      <c r="O17" s="114"/>
    </row>
    <row r="18" spans="1:15">
      <c r="A18" s="114"/>
      <c r="B18" s="114" t="s">
        <v>983</v>
      </c>
      <c r="C18" s="114"/>
      <c r="D18" s="56" t="s">
        <v>107</v>
      </c>
      <c r="E18" s="52">
        <v>0.01</v>
      </c>
      <c r="F18" s="28" t="s">
        <v>324</v>
      </c>
      <c r="G18" s="38"/>
      <c r="H18" s="39">
        <f>ROUND((E18*G18),2)</f>
        <v>0</v>
      </c>
      <c r="I18" s="38"/>
      <c r="J18" s="38"/>
      <c r="K18" s="39">
        <f>H18+J18</f>
        <v>0</v>
      </c>
      <c r="L18" s="37">
        <v>20</v>
      </c>
      <c r="M18" s="39">
        <f>ROUND((K18*(L18/100)),2)</f>
        <v>0</v>
      </c>
      <c r="O18" s="114"/>
    </row>
    <row r="19" spans="1:15">
      <c r="A19" s="114"/>
      <c r="B19" s="114" t="s">
        <v>984</v>
      </c>
      <c r="C19" s="114"/>
      <c r="D19" s="56" t="s">
        <v>107</v>
      </c>
      <c r="E19" s="52">
        <v>0.01</v>
      </c>
      <c r="F19" s="28" t="s">
        <v>585</v>
      </c>
      <c r="G19" s="38"/>
      <c r="H19" s="39">
        <f>ROUND((E19*G19),2)</f>
        <v>0</v>
      </c>
      <c r="I19" s="38"/>
      <c r="J19" s="38"/>
      <c r="K19" s="39">
        <f>H19+J19</f>
        <v>0</v>
      </c>
      <c r="L19" s="37">
        <v>100</v>
      </c>
      <c r="M19" s="39">
        <f>ROUND((K19*(L19/100)),2)</f>
        <v>0</v>
      </c>
      <c r="O19" s="114"/>
    </row>
    <row r="20" spans="1:15">
      <c r="A20" s="114"/>
      <c r="B20" s="114" t="s">
        <v>946</v>
      </c>
      <c r="C20" s="114"/>
      <c r="D20" s="20" t="s">
        <v>668</v>
      </c>
      <c r="E20" s="52"/>
      <c r="F20" s="19"/>
      <c r="G20" s="39">
        <f>SUM(G17:G19)</f>
        <v>0</v>
      </c>
      <c r="H20" s="39">
        <f>SUM(H17:H19)</f>
        <v>0</v>
      </c>
      <c r="I20" s="39">
        <f>SUM(I17:I19)</f>
        <v>0</v>
      </c>
      <c r="J20" s="39">
        <f>SUM(J17:J19)</f>
        <v>0</v>
      </c>
      <c r="K20" s="39">
        <f>SUM(K17:K19)</f>
        <v>0</v>
      </c>
      <c r="L20" s="19"/>
      <c r="M20" s="39">
        <f>SUM(M17:M19)</f>
        <v>0</v>
      </c>
      <c r="O20" s="114"/>
    </row>
    <row r="21" spans="1:15">
      <c r="A21" s="114"/>
      <c r="B21" s="114" t="s">
        <v>985</v>
      </c>
      <c r="C21" s="114"/>
      <c r="D21" s="56" t="s">
        <v>515</v>
      </c>
      <c r="E21" s="70">
        <v>0.05</v>
      </c>
      <c r="F21" s="28" t="s">
        <v>323</v>
      </c>
      <c r="G21" s="38"/>
      <c r="H21" s="39">
        <f>ROUND((E21*G21),2)</f>
        <v>0</v>
      </c>
      <c r="I21" s="38"/>
      <c r="J21" s="38"/>
      <c r="K21" s="39">
        <f>H21+J21</f>
        <v>0</v>
      </c>
      <c r="L21" s="37">
        <v>0</v>
      </c>
      <c r="M21" s="39">
        <f>ROUND((K21*(L21/100)),2)</f>
        <v>0</v>
      </c>
      <c r="O21" s="114"/>
    </row>
    <row r="22" spans="1:15">
      <c r="A22" s="114"/>
      <c r="B22" s="114" t="s">
        <v>331</v>
      </c>
      <c r="C22" s="114"/>
      <c r="D22" s="56" t="s">
        <v>515</v>
      </c>
      <c r="E22" s="70">
        <v>0.05</v>
      </c>
      <c r="F22" s="28" t="s">
        <v>324</v>
      </c>
      <c r="G22" s="38"/>
      <c r="H22" s="39">
        <f>ROUND((E22*G22),2)</f>
        <v>0</v>
      </c>
      <c r="I22" s="38"/>
      <c r="J22" s="38"/>
      <c r="K22" s="39">
        <f>H22+J22</f>
        <v>0</v>
      </c>
      <c r="L22" s="37">
        <v>20</v>
      </c>
      <c r="M22" s="39">
        <f>ROUND((K22*(L22/100)),2)</f>
        <v>0</v>
      </c>
      <c r="O22" s="114"/>
    </row>
    <row r="23" spans="1:15">
      <c r="A23" s="114"/>
      <c r="B23" s="114" t="s">
        <v>332</v>
      </c>
      <c r="C23" s="114"/>
      <c r="D23" s="56" t="s">
        <v>515</v>
      </c>
      <c r="E23" s="70">
        <v>0.05</v>
      </c>
      <c r="F23" s="28" t="s">
        <v>585</v>
      </c>
      <c r="G23" s="38"/>
      <c r="H23" s="39">
        <f>ROUND((E23*G23),2)</f>
        <v>0</v>
      </c>
      <c r="I23" s="38"/>
      <c r="J23" s="38"/>
      <c r="K23" s="39">
        <f>H23+J23</f>
        <v>0</v>
      </c>
      <c r="L23" s="37">
        <v>100</v>
      </c>
      <c r="M23" s="39">
        <f>ROUND((K23*(L23/100)),2)</f>
        <v>0</v>
      </c>
      <c r="O23" s="114"/>
    </row>
    <row r="24" spans="1:15">
      <c r="A24" s="114"/>
      <c r="B24" s="114" t="s">
        <v>947</v>
      </c>
      <c r="C24" s="114"/>
      <c r="D24" s="20" t="s">
        <v>668</v>
      </c>
      <c r="E24" s="52"/>
      <c r="F24" s="19"/>
      <c r="G24" s="39">
        <f>SUM(G21:G23)</f>
        <v>0</v>
      </c>
      <c r="H24" s="39">
        <f>SUM(H21:H23)</f>
        <v>0</v>
      </c>
      <c r="I24" s="39">
        <f>SUM(I21:I23)</f>
        <v>0</v>
      </c>
      <c r="J24" s="39">
        <f>SUM(J21:J23)</f>
        <v>0</v>
      </c>
      <c r="K24" s="39">
        <f>SUM(K21:K23)</f>
        <v>0</v>
      </c>
      <c r="L24" s="19"/>
      <c r="M24" s="39">
        <f>SUM(M21:M23)</f>
        <v>0</v>
      </c>
      <c r="O24" s="114"/>
    </row>
    <row r="25" spans="1:15">
      <c r="A25" s="114"/>
      <c r="B25" s="114" t="s">
        <v>762</v>
      </c>
      <c r="C25" s="114"/>
      <c r="D25" s="20" t="s">
        <v>413</v>
      </c>
      <c r="E25" s="52"/>
      <c r="F25" s="19"/>
      <c r="G25" s="39">
        <f>G29+G33</f>
        <v>0</v>
      </c>
      <c r="H25" s="39">
        <f>H29+H33</f>
        <v>0</v>
      </c>
      <c r="I25" s="39">
        <f>I29+I33</f>
        <v>0</v>
      </c>
      <c r="J25" s="39">
        <f>J29+J33</f>
        <v>0</v>
      </c>
      <c r="K25" s="39">
        <f>K29+K33</f>
        <v>0</v>
      </c>
      <c r="L25" s="19"/>
      <c r="M25" s="39">
        <f>M29+M33</f>
        <v>0</v>
      </c>
      <c r="O25" s="114"/>
    </row>
    <row r="26" spans="1:15">
      <c r="A26" s="114"/>
      <c r="B26" s="114" t="s">
        <v>333</v>
      </c>
      <c r="C26" s="114"/>
      <c r="D26" s="56" t="s">
        <v>107</v>
      </c>
      <c r="E26" s="52">
        <v>0.01</v>
      </c>
      <c r="F26" s="28" t="s">
        <v>323</v>
      </c>
      <c r="G26" s="38"/>
      <c r="H26" s="39">
        <f>ROUND((E26*G26),2)</f>
        <v>0</v>
      </c>
      <c r="I26" s="38"/>
      <c r="J26" s="38"/>
      <c r="K26" s="39">
        <f>H26+J26</f>
        <v>0</v>
      </c>
      <c r="L26" s="37">
        <v>0</v>
      </c>
      <c r="M26" s="39">
        <f>ROUND((K26*(L26/100)),2)</f>
        <v>0</v>
      </c>
      <c r="O26" s="114"/>
    </row>
    <row r="27" spans="1:15">
      <c r="A27" s="114"/>
      <c r="B27" s="114" t="s">
        <v>334</v>
      </c>
      <c r="C27" s="114"/>
      <c r="D27" s="56" t="s">
        <v>107</v>
      </c>
      <c r="E27" s="52">
        <v>0.01</v>
      </c>
      <c r="F27" s="28" t="s">
        <v>324</v>
      </c>
      <c r="G27" s="38"/>
      <c r="H27" s="39">
        <f>ROUND((E27*G27),2)</f>
        <v>0</v>
      </c>
      <c r="I27" s="38"/>
      <c r="J27" s="38"/>
      <c r="K27" s="39">
        <f>H27+J27</f>
        <v>0</v>
      </c>
      <c r="L27" s="37">
        <v>20</v>
      </c>
      <c r="M27" s="39">
        <f>ROUND((K27*(L27/100)),2)</f>
        <v>0</v>
      </c>
      <c r="O27" s="114"/>
    </row>
    <row r="28" spans="1:15">
      <c r="A28" s="114"/>
      <c r="B28" s="114" t="s">
        <v>335</v>
      </c>
      <c r="C28" s="114"/>
      <c r="D28" s="56" t="s">
        <v>107</v>
      </c>
      <c r="E28" s="52">
        <v>0.01</v>
      </c>
      <c r="F28" s="28" t="s">
        <v>585</v>
      </c>
      <c r="G28" s="38"/>
      <c r="H28" s="39">
        <f>ROUND((E28*G28),2)</f>
        <v>0</v>
      </c>
      <c r="I28" s="38"/>
      <c r="J28" s="38"/>
      <c r="K28" s="39">
        <f>H28+J28</f>
        <v>0</v>
      </c>
      <c r="L28" s="37">
        <v>100</v>
      </c>
      <c r="M28" s="39">
        <f>ROUND((K28*(L28/100)),2)</f>
        <v>0</v>
      </c>
      <c r="O28" s="114"/>
    </row>
    <row r="29" spans="1:15">
      <c r="A29" s="114"/>
      <c r="B29" s="114" t="s">
        <v>948</v>
      </c>
      <c r="C29" s="114"/>
      <c r="D29" s="20" t="s">
        <v>668</v>
      </c>
      <c r="E29" s="52"/>
      <c r="F29" s="19"/>
      <c r="G29" s="39">
        <f>SUM(G26:G28)</f>
        <v>0</v>
      </c>
      <c r="H29" s="39">
        <f>SUM(H26:H28)</f>
        <v>0</v>
      </c>
      <c r="I29" s="39">
        <f>SUM(I26:I28)</f>
        <v>0</v>
      </c>
      <c r="J29" s="39">
        <f>SUM(J26:J28)</f>
        <v>0</v>
      </c>
      <c r="K29" s="39">
        <f>SUM(K26:K28)</f>
        <v>0</v>
      </c>
      <c r="L29" s="19"/>
      <c r="M29" s="39">
        <f>SUM(M26:M28)</f>
        <v>0</v>
      </c>
      <c r="O29" s="114"/>
    </row>
    <row r="30" spans="1:15">
      <c r="A30" s="114"/>
      <c r="B30" s="114" t="s">
        <v>187</v>
      </c>
      <c r="C30" s="114"/>
      <c r="D30" s="56" t="s">
        <v>515</v>
      </c>
      <c r="E30" s="70">
        <v>0.05</v>
      </c>
      <c r="F30" s="28" t="s">
        <v>323</v>
      </c>
      <c r="G30" s="38"/>
      <c r="H30" s="39">
        <f>ROUND((E30*G30),2)</f>
        <v>0</v>
      </c>
      <c r="I30" s="38"/>
      <c r="J30" s="38"/>
      <c r="K30" s="39">
        <f>H30+J30</f>
        <v>0</v>
      </c>
      <c r="L30" s="37">
        <v>0</v>
      </c>
      <c r="M30" s="39">
        <f>ROUND((K30*(L30/100)),2)</f>
        <v>0</v>
      </c>
      <c r="O30" s="114"/>
    </row>
    <row r="31" spans="1:15">
      <c r="A31" s="114"/>
      <c r="B31" s="114" t="s">
        <v>188</v>
      </c>
      <c r="C31" s="114"/>
      <c r="D31" s="56" t="s">
        <v>515</v>
      </c>
      <c r="E31" s="70">
        <v>0.05</v>
      </c>
      <c r="F31" s="28" t="s">
        <v>324</v>
      </c>
      <c r="G31" s="38"/>
      <c r="H31" s="39">
        <f>ROUND((E31*G31),2)</f>
        <v>0</v>
      </c>
      <c r="I31" s="38"/>
      <c r="J31" s="38"/>
      <c r="K31" s="39">
        <f>H31+J31</f>
        <v>0</v>
      </c>
      <c r="L31" s="37">
        <v>20</v>
      </c>
      <c r="M31" s="39">
        <f>ROUND((K31*(L31/100)),2)</f>
        <v>0</v>
      </c>
      <c r="O31" s="114"/>
    </row>
    <row r="32" spans="1:15">
      <c r="A32" s="114"/>
      <c r="B32" s="114" t="s">
        <v>189</v>
      </c>
      <c r="C32" s="114"/>
      <c r="D32" s="56" t="s">
        <v>515</v>
      </c>
      <c r="E32" s="70">
        <v>0.05</v>
      </c>
      <c r="F32" s="28" t="s">
        <v>585</v>
      </c>
      <c r="G32" s="38"/>
      <c r="H32" s="39">
        <f>ROUND((E32*G32),2)</f>
        <v>0</v>
      </c>
      <c r="I32" s="38"/>
      <c r="J32" s="38"/>
      <c r="K32" s="39">
        <f>H32+J32</f>
        <v>0</v>
      </c>
      <c r="L32" s="37">
        <v>100</v>
      </c>
      <c r="M32" s="39">
        <f>ROUND((K32*(L32/100)),2)</f>
        <v>0</v>
      </c>
      <c r="O32" s="114"/>
    </row>
    <row r="33" spans="1:15">
      <c r="A33" s="114"/>
      <c r="B33" s="114" t="s">
        <v>949</v>
      </c>
      <c r="C33" s="114"/>
      <c r="D33" s="20" t="s">
        <v>668</v>
      </c>
      <c r="E33" s="52"/>
      <c r="F33" s="19"/>
      <c r="G33" s="39">
        <f>SUM(G30:G32)</f>
        <v>0</v>
      </c>
      <c r="H33" s="39">
        <f>SUM(H30:H32)</f>
        <v>0</v>
      </c>
      <c r="I33" s="39">
        <f>SUM(I30:I32)</f>
        <v>0</v>
      </c>
      <c r="J33" s="39">
        <f>SUM(J30:J32)</f>
        <v>0</v>
      </c>
      <c r="K33" s="39">
        <f>SUM(K30:K32)</f>
        <v>0</v>
      </c>
      <c r="L33" s="19"/>
      <c r="M33" s="39">
        <f>SUM(M30:M32)</f>
        <v>0</v>
      </c>
      <c r="O33" s="114"/>
    </row>
    <row r="34" spans="1:15">
      <c r="A34" s="114"/>
      <c r="B34" s="114" t="s">
        <v>763</v>
      </c>
      <c r="C34" s="114"/>
      <c r="D34" s="20" t="s">
        <v>414</v>
      </c>
      <c r="E34" s="52"/>
      <c r="F34" s="19"/>
      <c r="G34" s="39">
        <f>G38+G42</f>
        <v>0</v>
      </c>
      <c r="H34" s="39">
        <f t="shared" ref="H34:M34" si="0">H38+H42</f>
        <v>0</v>
      </c>
      <c r="I34" s="39">
        <f t="shared" si="0"/>
        <v>0</v>
      </c>
      <c r="J34" s="39">
        <f t="shared" si="0"/>
        <v>0</v>
      </c>
      <c r="K34" s="39">
        <f t="shared" si="0"/>
        <v>0</v>
      </c>
      <c r="L34" s="19"/>
      <c r="M34" s="39">
        <f t="shared" si="0"/>
        <v>0</v>
      </c>
      <c r="O34" s="114"/>
    </row>
    <row r="35" spans="1:15">
      <c r="A35" s="114"/>
      <c r="B35" s="114" t="s">
        <v>190</v>
      </c>
      <c r="C35" s="114"/>
      <c r="D35" s="56" t="s">
        <v>107</v>
      </c>
      <c r="E35" s="52">
        <v>0.01</v>
      </c>
      <c r="F35" s="28" t="s">
        <v>323</v>
      </c>
      <c r="G35" s="38"/>
      <c r="H35" s="39">
        <f>ROUND((E35*G35),2)</f>
        <v>0</v>
      </c>
      <c r="I35" s="38"/>
      <c r="J35" s="38"/>
      <c r="K35" s="39">
        <f>H35+J35</f>
        <v>0</v>
      </c>
      <c r="L35" s="37">
        <v>0</v>
      </c>
      <c r="M35" s="39">
        <f>ROUND((K35*(L35/100)),2)</f>
        <v>0</v>
      </c>
      <c r="O35" s="114"/>
    </row>
    <row r="36" spans="1:15">
      <c r="A36" s="114"/>
      <c r="B36" s="114" t="s">
        <v>191</v>
      </c>
      <c r="C36" s="114"/>
      <c r="D36" s="56" t="s">
        <v>107</v>
      </c>
      <c r="E36" s="52">
        <v>0.01</v>
      </c>
      <c r="F36" s="28" t="s">
        <v>324</v>
      </c>
      <c r="G36" s="38"/>
      <c r="H36" s="39">
        <f>ROUND((E36*G36),2)</f>
        <v>0</v>
      </c>
      <c r="I36" s="38"/>
      <c r="J36" s="38"/>
      <c r="K36" s="39">
        <f>H36+J36</f>
        <v>0</v>
      </c>
      <c r="L36" s="37">
        <v>20</v>
      </c>
      <c r="M36" s="39">
        <f>ROUND((K36*(L36/100)),2)</f>
        <v>0</v>
      </c>
      <c r="O36" s="114"/>
    </row>
    <row r="37" spans="1:15">
      <c r="A37" s="114"/>
      <c r="B37" s="114" t="s">
        <v>192</v>
      </c>
      <c r="C37" s="114"/>
      <c r="D37" s="56" t="s">
        <v>107</v>
      </c>
      <c r="E37" s="52">
        <v>0.01</v>
      </c>
      <c r="F37" s="28" t="s">
        <v>585</v>
      </c>
      <c r="G37" s="38"/>
      <c r="H37" s="39">
        <f>ROUND((E37*G37),2)</f>
        <v>0</v>
      </c>
      <c r="I37" s="38"/>
      <c r="J37" s="38"/>
      <c r="K37" s="39">
        <f>H37+J37</f>
        <v>0</v>
      </c>
      <c r="L37" s="37">
        <v>100</v>
      </c>
      <c r="M37" s="39">
        <f>ROUND((K37*(L37/100)),2)</f>
        <v>0</v>
      </c>
      <c r="O37" s="114"/>
    </row>
    <row r="38" spans="1:15">
      <c r="A38" s="114"/>
      <c r="B38" s="114" t="s">
        <v>951</v>
      </c>
      <c r="C38" s="114"/>
      <c r="D38" s="20" t="s">
        <v>668</v>
      </c>
      <c r="E38" s="52"/>
      <c r="F38" s="19"/>
      <c r="G38" s="39">
        <f>SUM(G35:G37)</f>
        <v>0</v>
      </c>
      <c r="H38" s="39">
        <f>SUM(H35:H37)</f>
        <v>0</v>
      </c>
      <c r="I38" s="39">
        <f>SUM(I35:I37)</f>
        <v>0</v>
      </c>
      <c r="J38" s="39">
        <f>SUM(J35:J37)</f>
        <v>0</v>
      </c>
      <c r="K38" s="39">
        <f>SUM(K35:K37)</f>
        <v>0</v>
      </c>
      <c r="L38" s="19"/>
      <c r="M38" s="39">
        <f>SUM(M35:M37)</f>
        <v>0</v>
      </c>
      <c r="O38" s="114"/>
    </row>
    <row r="39" spans="1:15">
      <c r="A39" s="114"/>
      <c r="B39" s="114" t="s">
        <v>1021</v>
      </c>
      <c r="C39" s="114"/>
      <c r="D39" s="56" t="s">
        <v>515</v>
      </c>
      <c r="E39" s="70">
        <v>0.05</v>
      </c>
      <c r="F39" s="28" t="s">
        <v>323</v>
      </c>
      <c r="G39" s="38"/>
      <c r="H39" s="39">
        <f>ROUND((E39*G39),2)</f>
        <v>0</v>
      </c>
      <c r="I39" s="38"/>
      <c r="J39" s="38"/>
      <c r="K39" s="39">
        <f>H39+J39</f>
        <v>0</v>
      </c>
      <c r="L39" s="37">
        <v>0</v>
      </c>
      <c r="M39" s="39">
        <f>ROUND((K39*(L39/100)),2)</f>
        <v>0</v>
      </c>
      <c r="O39" s="114"/>
    </row>
    <row r="40" spans="1:15">
      <c r="A40" s="114"/>
      <c r="B40" s="114" t="s">
        <v>1022</v>
      </c>
      <c r="C40" s="114"/>
      <c r="D40" s="56" t="s">
        <v>515</v>
      </c>
      <c r="E40" s="70">
        <v>0.05</v>
      </c>
      <c r="F40" s="28" t="s">
        <v>324</v>
      </c>
      <c r="G40" s="38"/>
      <c r="H40" s="39">
        <f>ROUND((E40*G40),2)</f>
        <v>0</v>
      </c>
      <c r="I40" s="38"/>
      <c r="J40" s="38"/>
      <c r="K40" s="39">
        <f>H40+J40</f>
        <v>0</v>
      </c>
      <c r="L40" s="37">
        <v>20</v>
      </c>
      <c r="M40" s="39">
        <f>ROUND((K40*(L40/100)),2)</f>
        <v>0</v>
      </c>
      <c r="O40" s="114"/>
    </row>
    <row r="41" spans="1:15">
      <c r="A41" s="114"/>
      <c r="B41" s="114" t="s">
        <v>1023</v>
      </c>
      <c r="C41" s="114"/>
      <c r="D41" s="56" t="s">
        <v>515</v>
      </c>
      <c r="E41" s="70">
        <v>0.05</v>
      </c>
      <c r="F41" s="28" t="s">
        <v>585</v>
      </c>
      <c r="G41" s="38"/>
      <c r="H41" s="39">
        <f>ROUND((E41*G41),2)</f>
        <v>0</v>
      </c>
      <c r="I41" s="38"/>
      <c r="J41" s="38"/>
      <c r="K41" s="39">
        <f>H41+J41</f>
        <v>0</v>
      </c>
      <c r="L41" s="37">
        <v>100</v>
      </c>
      <c r="M41" s="39">
        <f>ROUND((K41*(L41/100)),2)</f>
        <v>0</v>
      </c>
      <c r="O41" s="114"/>
    </row>
    <row r="42" spans="1:15">
      <c r="A42" s="114"/>
      <c r="B42" s="114" t="s">
        <v>950</v>
      </c>
      <c r="C42" s="114"/>
      <c r="D42" s="20" t="s">
        <v>668</v>
      </c>
      <c r="E42" s="52"/>
      <c r="F42" s="19"/>
      <c r="G42" s="39">
        <f>SUM(G39:G41)</f>
        <v>0</v>
      </c>
      <c r="H42" s="39">
        <f>SUM(H39:H41)</f>
        <v>0</v>
      </c>
      <c r="I42" s="39">
        <f>SUM(I39:I41)</f>
        <v>0</v>
      </c>
      <c r="J42" s="39">
        <f>SUM(J39:J41)</f>
        <v>0</v>
      </c>
      <c r="K42" s="39">
        <f>SUM(K39:K41)</f>
        <v>0</v>
      </c>
      <c r="L42" s="19"/>
      <c r="M42" s="39">
        <f>SUM(M39:M41)</f>
        <v>0</v>
      </c>
      <c r="O42" s="114"/>
    </row>
    <row r="43" spans="1:15">
      <c r="A43" s="114"/>
      <c r="B43" s="114" t="s">
        <v>7</v>
      </c>
      <c r="C43" s="114"/>
      <c r="D43" s="56" t="s">
        <v>753</v>
      </c>
      <c r="E43" s="52"/>
      <c r="F43" s="19"/>
      <c r="G43" s="39">
        <f>G47+G51</f>
        <v>0</v>
      </c>
      <c r="H43" s="39">
        <f t="shared" ref="H43:M43" si="1">H47+H51</f>
        <v>0</v>
      </c>
      <c r="I43" s="39">
        <f t="shared" si="1"/>
        <v>0</v>
      </c>
      <c r="J43" s="39">
        <f t="shared" si="1"/>
        <v>0</v>
      </c>
      <c r="K43" s="39">
        <f t="shared" si="1"/>
        <v>0</v>
      </c>
      <c r="L43" s="19"/>
      <c r="M43" s="39">
        <f t="shared" si="1"/>
        <v>0</v>
      </c>
      <c r="O43" s="114"/>
    </row>
    <row r="44" spans="1:15">
      <c r="A44" s="114"/>
      <c r="B44" s="114" t="s">
        <v>1024</v>
      </c>
      <c r="C44" s="114"/>
      <c r="D44" s="56" t="s">
        <v>107</v>
      </c>
      <c r="E44" s="52">
        <v>0.01</v>
      </c>
      <c r="F44" s="28" t="s">
        <v>323</v>
      </c>
      <c r="G44" s="38"/>
      <c r="H44" s="39">
        <f>ROUND((E44*G44),2)</f>
        <v>0</v>
      </c>
      <c r="I44" s="38"/>
      <c r="J44" s="38"/>
      <c r="K44" s="39">
        <f>H44+J44</f>
        <v>0</v>
      </c>
      <c r="L44" s="37">
        <v>0</v>
      </c>
      <c r="M44" s="39">
        <f>ROUND((K44*(L44/100)),2)</f>
        <v>0</v>
      </c>
      <c r="O44" s="114"/>
    </row>
    <row r="45" spans="1:15">
      <c r="A45" s="114"/>
      <c r="B45" s="114" t="s">
        <v>1025</v>
      </c>
      <c r="C45" s="114"/>
      <c r="D45" s="56" t="s">
        <v>107</v>
      </c>
      <c r="E45" s="52">
        <v>0.01</v>
      </c>
      <c r="F45" s="28" t="s">
        <v>324</v>
      </c>
      <c r="G45" s="38"/>
      <c r="H45" s="39">
        <f>ROUND((E45*G45),2)</f>
        <v>0</v>
      </c>
      <c r="I45" s="38"/>
      <c r="J45" s="38"/>
      <c r="K45" s="39">
        <f>H45+J45</f>
        <v>0</v>
      </c>
      <c r="L45" s="37">
        <v>20</v>
      </c>
      <c r="M45" s="39">
        <f>ROUND((K45*(L45/100)),2)</f>
        <v>0</v>
      </c>
      <c r="O45" s="114"/>
    </row>
    <row r="46" spans="1:15">
      <c r="A46" s="114"/>
      <c r="B46" s="114" t="s">
        <v>1026</v>
      </c>
      <c r="C46" s="114"/>
      <c r="D46" s="56" t="s">
        <v>107</v>
      </c>
      <c r="E46" s="52">
        <v>0.01</v>
      </c>
      <c r="F46" s="28" t="s">
        <v>585</v>
      </c>
      <c r="G46" s="38"/>
      <c r="H46" s="39">
        <f>ROUND((E46*G46),2)</f>
        <v>0</v>
      </c>
      <c r="I46" s="38"/>
      <c r="J46" s="38"/>
      <c r="K46" s="39">
        <f>H46+J46</f>
        <v>0</v>
      </c>
      <c r="L46" s="37">
        <v>100</v>
      </c>
      <c r="M46" s="39">
        <f>ROUND((K46*(L46/100)),2)</f>
        <v>0</v>
      </c>
      <c r="O46" s="114"/>
    </row>
    <row r="47" spans="1:15">
      <c r="A47" s="114"/>
      <c r="B47" s="114" t="s">
        <v>291</v>
      </c>
      <c r="C47" s="114"/>
      <c r="D47" s="20" t="s">
        <v>668</v>
      </c>
      <c r="E47" s="52"/>
      <c r="F47" s="19"/>
      <c r="G47" s="39">
        <f>SUM(G44:G46)</f>
        <v>0</v>
      </c>
      <c r="H47" s="39">
        <f>SUM(H44:H46)</f>
        <v>0</v>
      </c>
      <c r="I47" s="39">
        <f>SUM(I44:I46)</f>
        <v>0</v>
      </c>
      <c r="J47" s="39">
        <f>SUM(J44:J46)</f>
        <v>0</v>
      </c>
      <c r="K47" s="39">
        <f>SUM(K44:K46)</f>
        <v>0</v>
      </c>
      <c r="L47" s="19"/>
      <c r="M47" s="39">
        <f>SUM(M44:M46)</f>
        <v>0</v>
      </c>
      <c r="O47" s="114"/>
    </row>
    <row r="48" spans="1:15">
      <c r="A48" s="114"/>
      <c r="B48" s="114" t="s">
        <v>418</v>
      </c>
      <c r="C48" s="114"/>
      <c r="D48" s="56" t="s">
        <v>515</v>
      </c>
      <c r="E48" s="70">
        <v>0.05</v>
      </c>
      <c r="F48" s="28" t="s">
        <v>323</v>
      </c>
      <c r="G48" s="38"/>
      <c r="H48" s="39">
        <f>ROUND((E48*G48),2)</f>
        <v>0</v>
      </c>
      <c r="I48" s="38"/>
      <c r="J48" s="38"/>
      <c r="K48" s="39">
        <f>H48+J48</f>
        <v>0</v>
      </c>
      <c r="L48" s="37">
        <v>0</v>
      </c>
      <c r="M48" s="39">
        <f>ROUND((K48*(L48/100)),2)</f>
        <v>0</v>
      </c>
      <c r="O48" s="114"/>
    </row>
    <row r="49" spans="1:15">
      <c r="A49" s="114"/>
      <c r="B49" s="114" t="s">
        <v>417</v>
      </c>
      <c r="C49" s="114"/>
      <c r="D49" s="56" t="s">
        <v>515</v>
      </c>
      <c r="E49" s="70">
        <v>0.05</v>
      </c>
      <c r="F49" s="28" t="s">
        <v>324</v>
      </c>
      <c r="G49" s="38"/>
      <c r="H49" s="39">
        <f>ROUND((E49*G49),2)</f>
        <v>0</v>
      </c>
      <c r="I49" s="38"/>
      <c r="J49" s="38"/>
      <c r="K49" s="39">
        <f>H49+J49</f>
        <v>0</v>
      </c>
      <c r="L49" s="37">
        <v>20</v>
      </c>
      <c r="M49" s="39">
        <f>ROUND((K49*(L49/100)),2)</f>
        <v>0</v>
      </c>
      <c r="O49" s="114"/>
    </row>
    <row r="50" spans="1:15">
      <c r="A50" s="114"/>
      <c r="B50" s="114" t="s">
        <v>856</v>
      </c>
      <c r="C50" s="114"/>
      <c r="D50" s="56" t="s">
        <v>515</v>
      </c>
      <c r="E50" s="70">
        <v>0.05</v>
      </c>
      <c r="F50" s="28" t="s">
        <v>585</v>
      </c>
      <c r="G50" s="38"/>
      <c r="H50" s="39">
        <f>ROUND((E50*G50),2)</f>
        <v>0</v>
      </c>
      <c r="I50" s="38"/>
      <c r="J50" s="38"/>
      <c r="K50" s="39">
        <f>H50+J50</f>
        <v>0</v>
      </c>
      <c r="L50" s="37">
        <v>100</v>
      </c>
      <c r="M50" s="39">
        <f>ROUND((K50*(L50/100)),2)</f>
        <v>0</v>
      </c>
      <c r="O50" s="114"/>
    </row>
    <row r="51" spans="1:15">
      <c r="A51" s="114"/>
      <c r="B51" s="114" t="s">
        <v>292</v>
      </c>
      <c r="C51" s="114"/>
      <c r="D51" s="20" t="s">
        <v>668</v>
      </c>
      <c r="E51" s="52"/>
      <c r="F51" s="19"/>
      <c r="G51" s="39">
        <f>SUM(G48:G50)</f>
        <v>0</v>
      </c>
      <c r="H51" s="39">
        <f>SUM(H48:H50)</f>
        <v>0</v>
      </c>
      <c r="I51" s="39">
        <f>SUM(I48:I50)</f>
        <v>0</v>
      </c>
      <c r="J51" s="39">
        <f>SUM(J48:J50)</f>
        <v>0</v>
      </c>
      <c r="K51" s="39">
        <f>SUM(K48:K50)</f>
        <v>0</v>
      </c>
      <c r="L51" s="19"/>
      <c r="M51" s="39">
        <f>SUM(M48:M50)</f>
        <v>0</v>
      </c>
      <c r="O51" s="114"/>
    </row>
    <row r="52" spans="1:15">
      <c r="A52" s="114"/>
      <c r="B52" s="114" t="s">
        <v>8</v>
      </c>
      <c r="C52" s="114"/>
      <c r="D52" s="20" t="s">
        <v>415</v>
      </c>
      <c r="E52" s="52"/>
      <c r="F52" s="28" t="s">
        <v>752</v>
      </c>
      <c r="G52" s="39">
        <f>G16+G25+G34+G43</f>
        <v>0</v>
      </c>
      <c r="H52" s="39">
        <f t="shared" ref="H52:M52" si="2">H16+H25+H34+H43</f>
        <v>0</v>
      </c>
      <c r="I52" s="39">
        <f t="shared" si="2"/>
        <v>0</v>
      </c>
      <c r="J52" s="39">
        <f t="shared" si="2"/>
        <v>0</v>
      </c>
      <c r="K52" s="39">
        <f t="shared" si="2"/>
        <v>0</v>
      </c>
      <c r="L52" s="19"/>
      <c r="M52" s="39">
        <f t="shared" si="2"/>
        <v>0</v>
      </c>
      <c r="O52" s="114"/>
    </row>
    <row r="53" spans="1:15">
      <c r="A53" s="114"/>
      <c r="B53" s="114"/>
      <c r="C53" s="114"/>
      <c r="D53" s="20" t="s">
        <v>416</v>
      </c>
      <c r="E53" s="20"/>
      <c r="F53" s="19"/>
      <c r="G53" s="20"/>
      <c r="H53" s="20"/>
      <c r="I53" s="20"/>
      <c r="J53" s="20"/>
      <c r="K53" s="20"/>
      <c r="L53" s="20"/>
      <c r="M53" s="20"/>
      <c r="O53" s="114"/>
    </row>
    <row r="54" spans="1:15">
      <c r="A54" s="114"/>
      <c r="B54" s="114" t="s">
        <v>9</v>
      </c>
      <c r="C54" s="114"/>
      <c r="D54" s="20" t="s">
        <v>744</v>
      </c>
      <c r="E54" s="52"/>
      <c r="F54" s="19"/>
      <c r="G54" s="39">
        <f>G58+G62</f>
        <v>0</v>
      </c>
      <c r="H54" s="39">
        <f t="shared" ref="H54:M54" si="3">H58+H62</f>
        <v>0</v>
      </c>
      <c r="I54" s="39">
        <f t="shared" si="3"/>
        <v>0</v>
      </c>
      <c r="J54" s="39">
        <f t="shared" si="3"/>
        <v>0</v>
      </c>
      <c r="K54" s="39">
        <f t="shared" si="3"/>
        <v>0</v>
      </c>
      <c r="L54" s="19"/>
      <c r="M54" s="39">
        <f t="shared" si="3"/>
        <v>0</v>
      </c>
      <c r="O54" s="114"/>
    </row>
    <row r="55" spans="1:15">
      <c r="A55" s="114"/>
      <c r="B55" s="114" t="s">
        <v>857</v>
      </c>
      <c r="C55" s="114"/>
      <c r="D55" s="56" t="s">
        <v>107</v>
      </c>
      <c r="E55" s="52">
        <v>0</v>
      </c>
      <c r="F55" s="28" t="s">
        <v>323</v>
      </c>
      <c r="G55" s="38"/>
      <c r="H55" s="39">
        <f>ROUND((E55*G55),2)</f>
        <v>0</v>
      </c>
      <c r="I55" s="38"/>
      <c r="J55" s="38"/>
      <c r="K55" s="39">
        <f>H55+J55</f>
        <v>0</v>
      </c>
      <c r="L55" s="37">
        <v>0</v>
      </c>
      <c r="M55" s="39">
        <f>ROUND((K55*(L55/100)),2)</f>
        <v>0</v>
      </c>
      <c r="O55" s="114"/>
    </row>
    <row r="56" spans="1:15">
      <c r="A56" s="114"/>
      <c r="B56" s="114" t="s">
        <v>858</v>
      </c>
      <c r="C56" s="114"/>
      <c r="D56" s="56" t="s">
        <v>107</v>
      </c>
      <c r="E56" s="52">
        <v>0</v>
      </c>
      <c r="F56" s="28" t="s">
        <v>324</v>
      </c>
      <c r="G56" s="38"/>
      <c r="H56" s="39">
        <f>ROUND((E56*G56),2)</f>
        <v>0</v>
      </c>
      <c r="I56" s="38"/>
      <c r="J56" s="38"/>
      <c r="K56" s="39">
        <f>H56+J56</f>
        <v>0</v>
      </c>
      <c r="L56" s="37">
        <v>20</v>
      </c>
      <c r="M56" s="39">
        <f>ROUND((K56*(L56/100)),2)</f>
        <v>0</v>
      </c>
      <c r="O56" s="114"/>
    </row>
    <row r="57" spans="1:15">
      <c r="A57" s="114"/>
      <c r="B57" s="114" t="s">
        <v>859</v>
      </c>
      <c r="C57" s="114"/>
      <c r="D57" s="56" t="s">
        <v>107</v>
      </c>
      <c r="E57" s="52">
        <v>0</v>
      </c>
      <c r="F57" s="28" t="s">
        <v>585</v>
      </c>
      <c r="G57" s="38"/>
      <c r="H57" s="39">
        <f>ROUND((E57*G57),2)</f>
        <v>0</v>
      </c>
      <c r="I57" s="38"/>
      <c r="J57" s="38"/>
      <c r="K57" s="39">
        <f>H57+J57</f>
        <v>0</v>
      </c>
      <c r="L57" s="37">
        <v>100</v>
      </c>
      <c r="M57" s="39">
        <f>ROUND((K57*(L57/100)),2)</f>
        <v>0</v>
      </c>
      <c r="O57" s="114"/>
    </row>
    <row r="58" spans="1:15">
      <c r="A58" s="114"/>
      <c r="B58" s="114" t="s">
        <v>293</v>
      </c>
      <c r="C58" s="114"/>
      <c r="D58" s="20" t="s">
        <v>668</v>
      </c>
      <c r="E58" s="52"/>
      <c r="F58" s="19"/>
      <c r="G58" s="39">
        <f>SUM(G55:G57)</f>
        <v>0</v>
      </c>
      <c r="H58" s="39">
        <f>SUM(H55:H57)</f>
        <v>0</v>
      </c>
      <c r="I58" s="39">
        <f>SUM(I55:I57)</f>
        <v>0</v>
      </c>
      <c r="J58" s="39">
        <f>SUM(J55:J57)</f>
        <v>0</v>
      </c>
      <c r="K58" s="39">
        <f>SUM(K55:K57)</f>
        <v>0</v>
      </c>
      <c r="L58" s="19"/>
      <c r="M58" s="39">
        <f>SUM(M55:M57)</f>
        <v>0</v>
      </c>
      <c r="O58" s="114"/>
    </row>
    <row r="59" spans="1:15">
      <c r="A59" s="114"/>
      <c r="B59" s="114" t="s">
        <v>860</v>
      </c>
      <c r="C59" s="114"/>
      <c r="D59" s="56" t="s">
        <v>515</v>
      </c>
      <c r="E59" s="70">
        <v>5.0000000000000001E-3</v>
      </c>
      <c r="F59" s="28" t="s">
        <v>323</v>
      </c>
      <c r="G59" s="38"/>
      <c r="H59" s="39">
        <f>ROUND((E59*G59),2)</f>
        <v>0</v>
      </c>
      <c r="I59" s="38"/>
      <c r="J59" s="38"/>
      <c r="K59" s="39">
        <f>H59+J59</f>
        <v>0</v>
      </c>
      <c r="L59" s="37">
        <v>0</v>
      </c>
      <c r="M59" s="39">
        <f>ROUND((K59*(L59/100)),2)</f>
        <v>0</v>
      </c>
      <c r="O59" s="114"/>
    </row>
    <row r="60" spans="1:15">
      <c r="A60" s="114"/>
      <c r="B60" s="114" t="s">
        <v>861</v>
      </c>
      <c r="C60" s="114"/>
      <c r="D60" s="56" t="s">
        <v>515</v>
      </c>
      <c r="E60" s="70">
        <v>5.0000000000000001E-3</v>
      </c>
      <c r="F60" s="28" t="s">
        <v>324</v>
      </c>
      <c r="G60" s="38"/>
      <c r="H60" s="39">
        <f>ROUND((E60*G60),2)</f>
        <v>0</v>
      </c>
      <c r="I60" s="38"/>
      <c r="J60" s="38"/>
      <c r="K60" s="39">
        <f>H60+J60</f>
        <v>0</v>
      </c>
      <c r="L60" s="37">
        <v>20</v>
      </c>
      <c r="M60" s="39">
        <f>ROUND((K60*(L60/100)),2)</f>
        <v>0</v>
      </c>
      <c r="O60" s="114"/>
    </row>
    <row r="61" spans="1:15">
      <c r="A61" s="114"/>
      <c r="B61" s="114" t="s">
        <v>862</v>
      </c>
      <c r="C61" s="114"/>
      <c r="D61" s="56" t="s">
        <v>515</v>
      </c>
      <c r="E61" s="70">
        <v>5.0000000000000001E-3</v>
      </c>
      <c r="F61" s="28" t="s">
        <v>585</v>
      </c>
      <c r="G61" s="38"/>
      <c r="H61" s="39">
        <f>ROUND((E61*G61),2)</f>
        <v>0</v>
      </c>
      <c r="I61" s="38"/>
      <c r="J61" s="38"/>
      <c r="K61" s="39">
        <f>H61+J61</f>
        <v>0</v>
      </c>
      <c r="L61" s="37">
        <v>100</v>
      </c>
      <c r="M61" s="39">
        <f>ROUND((K61*(L61/100)),2)</f>
        <v>0</v>
      </c>
      <c r="O61" s="114"/>
    </row>
    <row r="62" spans="1:15">
      <c r="A62" s="114"/>
      <c r="B62" s="114" t="s">
        <v>294</v>
      </c>
      <c r="C62" s="114"/>
      <c r="D62" s="20" t="s">
        <v>668</v>
      </c>
      <c r="E62" s="52"/>
      <c r="F62" s="19"/>
      <c r="G62" s="39">
        <f>SUM(G59:G61)</f>
        <v>0</v>
      </c>
      <c r="H62" s="39">
        <f>SUM(H59:H61)</f>
        <v>0</v>
      </c>
      <c r="I62" s="39">
        <f>SUM(I59:I61)</f>
        <v>0</v>
      </c>
      <c r="J62" s="39">
        <f>SUM(J59:J61)</f>
        <v>0</v>
      </c>
      <c r="K62" s="39">
        <f>SUM(K59:K61)</f>
        <v>0</v>
      </c>
      <c r="L62" s="19"/>
      <c r="M62" s="39">
        <f>SUM(M59:M61)</f>
        <v>0</v>
      </c>
      <c r="O62" s="114"/>
    </row>
    <row r="63" spans="1:15">
      <c r="A63" s="114"/>
      <c r="B63" s="114" t="s">
        <v>10</v>
      </c>
      <c r="C63" s="114"/>
      <c r="D63" s="20" t="s">
        <v>745</v>
      </c>
      <c r="E63" s="52"/>
      <c r="F63" s="19"/>
      <c r="G63" s="39">
        <f>G67+G71</f>
        <v>0</v>
      </c>
      <c r="H63" s="39">
        <f t="shared" ref="H63:M63" si="4">H67+H71</f>
        <v>0</v>
      </c>
      <c r="I63" s="39">
        <f t="shared" si="4"/>
        <v>0</v>
      </c>
      <c r="J63" s="39">
        <f t="shared" si="4"/>
        <v>0</v>
      </c>
      <c r="K63" s="39">
        <f t="shared" si="4"/>
        <v>0</v>
      </c>
      <c r="L63" s="19"/>
      <c r="M63" s="39">
        <f t="shared" si="4"/>
        <v>0</v>
      </c>
      <c r="O63" s="114"/>
    </row>
    <row r="64" spans="1:15">
      <c r="A64" s="114"/>
      <c r="B64" s="114" t="s">
        <v>863</v>
      </c>
      <c r="C64" s="114"/>
      <c r="D64" s="56" t="s">
        <v>107</v>
      </c>
      <c r="E64" s="52">
        <v>0</v>
      </c>
      <c r="F64" s="28" t="s">
        <v>323</v>
      </c>
      <c r="G64" s="38"/>
      <c r="H64" s="39">
        <f>ROUND((E64*G64),2)</f>
        <v>0</v>
      </c>
      <c r="I64" s="38"/>
      <c r="J64" s="38"/>
      <c r="K64" s="39">
        <f>H64+J64</f>
        <v>0</v>
      </c>
      <c r="L64" s="37">
        <v>0</v>
      </c>
      <c r="M64" s="39">
        <f>ROUND((K64*(L64/100)),2)</f>
        <v>0</v>
      </c>
      <c r="O64" s="114"/>
    </row>
    <row r="65" spans="1:15">
      <c r="A65" s="114"/>
      <c r="B65" s="114" t="s">
        <v>864</v>
      </c>
      <c r="C65" s="114"/>
      <c r="D65" s="56" t="s">
        <v>107</v>
      </c>
      <c r="E65" s="52">
        <v>0</v>
      </c>
      <c r="F65" s="28" t="s">
        <v>324</v>
      </c>
      <c r="G65" s="38"/>
      <c r="H65" s="39">
        <f>ROUND((E65*G65),2)</f>
        <v>0</v>
      </c>
      <c r="I65" s="38"/>
      <c r="J65" s="38"/>
      <c r="K65" s="39">
        <f>H65+J65</f>
        <v>0</v>
      </c>
      <c r="L65" s="37">
        <v>20</v>
      </c>
      <c r="M65" s="39">
        <f>ROUND((K65*(L65/100)),2)</f>
        <v>0</v>
      </c>
      <c r="O65" s="114"/>
    </row>
    <row r="66" spans="1:15">
      <c r="A66" s="114"/>
      <c r="B66" s="114" t="s">
        <v>865</v>
      </c>
      <c r="C66" s="114"/>
      <c r="D66" s="56" t="s">
        <v>107</v>
      </c>
      <c r="E66" s="52">
        <v>0</v>
      </c>
      <c r="F66" s="28" t="s">
        <v>585</v>
      </c>
      <c r="G66" s="38"/>
      <c r="H66" s="39">
        <f>ROUND((E66*G66),2)</f>
        <v>0</v>
      </c>
      <c r="I66" s="38"/>
      <c r="J66" s="38"/>
      <c r="K66" s="39">
        <f>H66+J66</f>
        <v>0</v>
      </c>
      <c r="L66" s="37">
        <v>100</v>
      </c>
      <c r="M66" s="39">
        <f>ROUND((K66*(L66/100)),2)</f>
        <v>0</v>
      </c>
      <c r="O66" s="114"/>
    </row>
    <row r="67" spans="1:15">
      <c r="A67" s="114"/>
      <c r="B67" s="114" t="s">
        <v>295</v>
      </c>
      <c r="C67" s="114"/>
      <c r="D67" s="20" t="s">
        <v>668</v>
      </c>
      <c r="E67" s="52"/>
      <c r="F67" s="19"/>
      <c r="G67" s="39">
        <f>SUM(G64:G66)</f>
        <v>0</v>
      </c>
      <c r="H67" s="39">
        <f>SUM(H64:H66)</f>
        <v>0</v>
      </c>
      <c r="I67" s="39">
        <f>SUM(I64:I66)</f>
        <v>0</v>
      </c>
      <c r="J67" s="39">
        <f>SUM(J64:J66)</f>
        <v>0</v>
      </c>
      <c r="K67" s="39">
        <f>SUM(K64:K66)</f>
        <v>0</v>
      </c>
      <c r="L67" s="19"/>
      <c r="M67" s="39">
        <f>SUM(M64:M66)</f>
        <v>0</v>
      </c>
      <c r="O67" s="114"/>
    </row>
    <row r="68" spans="1:15">
      <c r="A68" s="114"/>
      <c r="B68" s="114" t="s">
        <v>1027</v>
      </c>
      <c r="C68" s="114"/>
      <c r="D68" s="56" t="s">
        <v>515</v>
      </c>
      <c r="E68" s="70">
        <v>5.0000000000000001E-3</v>
      </c>
      <c r="F68" s="28" t="s">
        <v>323</v>
      </c>
      <c r="G68" s="38"/>
      <c r="H68" s="39">
        <f>ROUND((E68*G68),2)</f>
        <v>0</v>
      </c>
      <c r="I68" s="38"/>
      <c r="J68" s="38"/>
      <c r="K68" s="39">
        <f>H68+J68</f>
        <v>0</v>
      </c>
      <c r="L68" s="37">
        <v>0</v>
      </c>
      <c r="M68" s="39">
        <f>ROUND((K68*(L68/100)),2)</f>
        <v>0</v>
      </c>
      <c r="O68" s="114"/>
    </row>
    <row r="69" spans="1:15">
      <c r="A69" s="114"/>
      <c r="B69" s="114" t="s">
        <v>1028</v>
      </c>
      <c r="C69" s="114"/>
      <c r="D69" s="56" t="s">
        <v>515</v>
      </c>
      <c r="E69" s="70">
        <v>5.0000000000000001E-3</v>
      </c>
      <c r="F69" s="28" t="s">
        <v>324</v>
      </c>
      <c r="G69" s="38"/>
      <c r="H69" s="39">
        <f>ROUND((E69*G69),2)</f>
        <v>0</v>
      </c>
      <c r="I69" s="38"/>
      <c r="J69" s="38"/>
      <c r="K69" s="39">
        <f>H69+J69</f>
        <v>0</v>
      </c>
      <c r="L69" s="37">
        <v>20</v>
      </c>
      <c r="M69" s="39">
        <f>ROUND((K69*(L69/100)),2)</f>
        <v>0</v>
      </c>
      <c r="O69" s="114"/>
    </row>
    <row r="70" spans="1:15">
      <c r="A70" s="114"/>
      <c r="B70" s="114" t="s">
        <v>1029</v>
      </c>
      <c r="C70" s="114"/>
      <c r="D70" s="56" t="s">
        <v>515</v>
      </c>
      <c r="E70" s="70">
        <v>5.0000000000000001E-3</v>
      </c>
      <c r="F70" s="28" t="s">
        <v>585</v>
      </c>
      <c r="G70" s="38"/>
      <c r="H70" s="39">
        <f>ROUND((E70*G70),2)</f>
        <v>0</v>
      </c>
      <c r="I70" s="38"/>
      <c r="J70" s="38"/>
      <c r="K70" s="39">
        <f>H70+J70</f>
        <v>0</v>
      </c>
      <c r="L70" s="37">
        <v>100</v>
      </c>
      <c r="M70" s="39">
        <f>ROUND((K70*(L70/100)),2)</f>
        <v>0</v>
      </c>
      <c r="O70" s="114"/>
    </row>
    <row r="71" spans="1:15">
      <c r="A71" s="114"/>
      <c r="B71" s="114" t="s">
        <v>296</v>
      </c>
      <c r="C71" s="114"/>
      <c r="D71" s="20" t="s">
        <v>668</v>
      </c>
      <c r="E71" s="52"/>
      <c r="F71" s="19"/>
      <c r="G71" s="39">
        <f>SUM(G68:G70)</f>
        <v>0</v>
      </c>
      <c r="H71" s="39">
        <f>SUM(H68:H70)</f>
        <v>0</v>
      </c>
      <c r="I71" s="39">
        <f>SUM(I68:I70)</f>
        <v>0</v>
      </c>
      <c r="J71" s="39">
        <f>SUM(J68:J70)</f>
        <v>0</v>
      </c>
      <c r="K71" s="39">
        <f>SUM(K68:K70)</f>
        <v>0</v>
      </c>
      <c r="L71" s="19"/>
      <c r="M71" s="39">
        <f>SUM(M68:M70)</f>
        <v>0</v>
      </c>
      <c r="O71" s="114"/>
    </row>
    <row r="72" spans="1:15">
      <c r="A72" s="114"/>
      <c r="B72" s="114" t="s">
        <v>11</v>
      </c>
      <c r="C72" s="114"/>
      <c r="D72" s="20" t="s">
        <v>746</v>
      </c>
      <c r="E72" s="52"/>
      <c r="F72" s="19"/>
      <c r="G72" s="39">
        <f>G76+G80</f>
        <v>0</v>
      </c>
      <c r="H72" s="39">
        <f t="shared" ref="H72:M72" si="5">H76+H80</f>
        <v>0</v>
      </c>
      <c r="I72" s="39">
        <f t="shared" si="5"/>
        <v>0</v>
      </c>
      <c r="J72" s="39">
        <f t="shared" si="5"/>
        <v>0</v>
      </c>
      <c r="K72" s="39">
        <f t="shared" si="5"/>
        <v>0</v>
      </c>
      <c r="L72" s="19"/>
      <c r="M72" s="39">
        <f t="shared" si="5"/>
        <v>0</v>
      </c>
      <c r="O72" s="114"/>
    </row>
    <row r="73" spans="1:15">
      <c r="A73" s="114"/>
      <c r="B73" s="114" t="s">
        <v>419</v>
      </c>
      <c r="C73" s="114"/>
      <c r="D73" s="56" t="s">
        <v>107</v>
      </c>
      <c r="E73" s="52">
        <v>0</v>
      </c>
      <c r="F73" s="28" t="s">
        <v>323</v>
      </c>
      <c r="G73" s="38"/>
      <c r="H73" s="39">
        <f>ROUND((E73*G73),2)</f>
        <v>0</v>
      </c>
      <c r="I73" s="38"/>
      <c r="J73" s="38"/>
      <c r="K73" s="39">
        <f>H73+J73</f>
        <v>0</v>
      </c>
      <c r="L73" s="37">
        <v>0</v>
      </c>
      <c r="M73" s="39">
        <f>ROUND((K73*(L73/100)),2)</f>
        <v>0</v>
      </c>
      <c r="O73" s="114"/>
    </row>
    <row r="74" spans="1:15">
      <c r="A74" s="114"/>
      <c r="B74" s="114" t="s">
        <v>939</v>
      </c>
      <c r="C74" s="114"/>
      <c r="D74" s="56" t="s">
        <v>107</v>
      </c>
      <c r="E74" s="52">
        <v>0</v>
      </c>
      <c r="F74" s="28" t="s">
        <v>324</v>
      </c>
      <c r="G74" s="38"/>
      <c r="H74" s="39">
        <f>ROUND((E74*G74),2)</f>
        <v>0</v>
      </c>
      <c r="I74" s="38"/>
      <c r="J74" s="38"/>
      <c r="K74" s="39">
        <f>H74+J74</f>
        <v>0</v>
      </c>
      <c r="L74" s="37">
        <v>20</v>
      </c>
      <c r="M74" s="39">
        <f>ROUND((K74*(L74/100)),2)</f>
        <v>0</v>
      </c>
      <c r="O74" s="114"/>
    </row>
    <row r="75" spans="1:15">
      <c r="A75" s="114"/>
      <c r="B75" s="114" t="s">
        <v>940</v>
      </c>
      <c r="C75" s="114"/>
      <c r="D75" s="56" t="s">
        <v>107</v>
      </c>
      <c r="E75" s="52">
        <v>0</v>
      </c>
      <c r="F75" s="28" t="s">
        <v>585</v>
      </c>
      <c r="G75" s="38"/>
      <c r="H75" s="39">
        <f>ROUND((E75*G75),2)</f>
        <v>0</v>
      </c>
      <c r="I75" s="38"/>
      <c r="J75" s="38"/>
      <c r="K75" s="39">
        <f>H75+J75</f>
        <v>0</v>
      </c>
      <c r="L75" s="37">
        <v>100</v>
      </c>
      <c r="M75" s="39">
        <f>ROUND((K75*(L75/100)),2)</f>
        <v>0</v>
      </c>
      <c r="O75" s="114"/>
    </row>
    <row r="76" spans="1:15">
      <c r="A76" s="114"/>
      <c r="B76" s="114" t="s">
        <v>297</v>
      </c>
      <c r="C76" s="114"/>
      <c r="D76" s="20" t="s">
        <v>668</v>
      </c>
      <c r="E76" s="52"/>
      <c r="F76" s="19"/>
      <c r="G76" s="39">
        <f>SUM(G73:G75)</f>
        <v>0</v>
      </c>
      <c r="H76" s="39">
        <f>SUM(H73:H75)</f>
        <v>0</v>
      </c>
      <c r="I76" s="39">
        <f>SUM(I73:I75)</f>
        <v>0</v>
      </c>
      <c r="J76" s="39">
        <f>SUM(J73:J75)</f>
        <v>0</v>
      </c>
      <c r="K76" s="39">
        <f>SUM(K73:K75)</f>
        <v>0</v>
      </c>
      <c r="L76" s="19"/>
      <c r="M76" s="39">
        <f>SUM(M73:M75)</f>
        <v>0</v>
      </c>
      <c r="O76" s="114"/>
    </row>
    <row r="77" spans="1:15">
      <c r="A77" s="114"/>
      <c r="B77" s="114" t="s">
        <v>941</v>
      </c>
      <c r="C77" s="114"/>
      <c r="D77" s="56" t="s">
        <v>515</v>
      </c>
      <c r="E77" s="70">
        <v>5.0000000000000001E-3</v>
      </c>
      <c r="F77" s="28" t="s">
        <v>323</v>
      </c>
      <c r="G77" s="38"/>
      <c r="H77" s="39">
        <f>ROUND((E77*G77),2)</f>
        <v>0</v>
      </c>
      <c r="I77" s="38"/>
      <c r="J77" s="38"/>
      <c r="K77" s="39">
        <f>H77+J77</f>
        <v>0</v>
      </c>
      <c r="L77" s="37">
        <v>0</v>
      </c>
      <c r="M77" s="39">
        <f>ROUND((K77*(L77/100)),2)</f>
        <v>0</v>
      </c>
      <c r="O77" s="114"/>
    </row>
    <row r="78" spans="1:15">
      <c r="A78" s="114"/>
      <c r="B78" s="114" t="s">
        <v>942</v>
      </c>
      <c r="C78" s="114"/>
      <c r="D78" s="56" t="s">
        <v>515</v>
      </c>
      <c r="E78" s="70">
        <v>5.0000000000000001E-3</v>
      </c>
      <c r="F78" s="28" t="s">
        <v>324</v>
      </c>
      <c r="G78" s="38"/>
      <c r="H78" s="39">
        <f>ROUND((E78*G78),2)</f>
        <v>0</v>
      </c>
      <c r="I78" s="38"/>
      <c r="J78" s="38"/>
      <c r="K78" s="39">
        <f>H78+J78</f>
        <v>0</v>
      </c>
      <c r="L78" s="37">
        <v>20</v>
      </c>
      <c r="M78" s="39">
        <f>ROUND((K78*(L78/100)),2)</f>
        <v>0</v>
      </c>
      <c r="O78" s="114"/>
    </row>
    <row r="79" spans="1:15">
      <c r="A79" s="114"/>
      <c r="B79" s="114" t="s">
        <v>453</v>
      </c>
      <c r="C79" s="114"/>
      <c r="D79" s="56" t="s">
        <v>515</v>
      </c>
      <c r="E79" s="70">
        <v>5.0000000000000001E-3</v>
      </c>
      <c r="F79" s="28" t="s">
        <v>585</v>
      </c>
      <c r="G79" s="38"/>
      <c r="H79" s="39">
        <f>ROUND((E79*G79),2)</f>
        <v>0</v>
      </c>
      <c r="I79" s="38"/>
      <c r="J79" s="38"/>
      <c r="K79" s="39">
        <f>H79+J79</f>
        <v>0</v>
      </c>
      <c r="L79" s="37">
        <v>100</v>
      </c>
      <c r="M79" s="39">
        <f>ROUND((K79*(L79/100)),2)</f>
        <v>0</v>
      </c>
      <c r="O79" s="114"/>
    </row>
    <row r="80" spans="1:15">
      <c r="A80" s="114"/>
      <c r="B80" s="114" t="s">
        <v>555</v>
      </c>
      <c r="C80" s="114"/>
      <c r="D80" s="20" t="s">
        <v>668</v>
      </c>
      <c r="E80" s="52"/>
      <c r="F80" s="19"/>
      <c r="G80" s="39">
        <f>SUM(G77:G79)</f>
        <v>0</v>
      </c>
      <c r="H80" s="39">
        <f>SUM(H77:H79)</f>
        <v>0</v>
      </c>
      <c r="I80" s="39">
        <f>SUM(I77:I79)</f>
        <v>0</v>
      </c>
      <c r="J80" s="39">
        <f>SUM(J77:J79)</f>
        <v>0</v>
      </c>
      <c r="K80" s="39">
        <f>SUM(K77:K79)</f>
        <v>0</v>
      </c>
      <c r="L80" s="19"/>
      <c r="M80" s="39">
        <f>SUM(M77:M79)</f>
        <v>0</v>
      </c>
      <c r="O80" s="114"/>
    </row>
    <row r="81" spans="1:15">
      <c r="A81" s="114"/>
      <c r="B81" s="114" t="s">
        <v>764</v>
      </c>
      <c r="C81" s="114"/>
      <c r="D81" s="20" t="s">
        <v>747</v>
      </c>
      <c r="E81" s="52"/>
      <c r="F81" s="19"/>
      <c r="G81" s="39">
        <f>G85+G89</f>
        <v>0</v>
      </c>
      <c r="H81" s="39">
        <f t="shared" ref="H81:M81" si="6">H85+H89</f>
        <v>0</v>
      </c>
      <c r="I81" s="39">
        <f t="shared" si="6"/>
        <v>0</v>
      </c>
      <c r="J81" s="39">
        <f t="shared" si="6"/>
        <v>0</v>
      </c>
      <c r="K81" s="39">
        <f t="shared" si="6"/>
        <v>0</v>
      </c>
      <c r="L81" s="19"/>
      <c r="M81" s="39">
        <f t="shared" si="6"/>
        <v>0</v>
      </c>
      <c r="O81" s="114"/>
    </row>
    <row r="82" spans="1:15">
      <c r="A82" s="114"/>
      <c r="B82" s="114" t="s">
        <v>116</v>
      </c>
      <c r="C82" s="114"/>
      <c r="D82" s="56" t="s">
        <v>107</v>
      </c>
      <c r="E82" s="52">
        <v>0</v>
      </c>
      <c r="F82" s="28" t="s">
        <v>323</v>
      </c>
      <c r="G82" s="38"/>
      <c r="H82" s="39">
        <f>ROUND((E82*G82),2)</f>
        <v>0</v>
      </c>
      <c r="I82" s="38"/>
      <c r="J82" s="38"/>
      <c r="K82" s="39">
        <f>H82+J82</f>
        <v>0</v>
      </c>
      <c r="L82" s="37">
        <v>0</v>
      </c>
      <c r="M82" s="39">
        <f>ROUND((K82*(L82/100)),2)</f>
        <v>0</v>
      </c>
      <c r="O82" s="114"/>
    </row>
    <row r="83" spans="1:15">
      <c r="A83" s="114"/>
      <c r="B83" s="114" t="s">
        <v>454</v>
      </c>
      <c r="C83" s="114"/>
      <c r="D83" s="56" t="s">
        <v>107</v>
      </c>
      <c r="E83" s="52">
        <v>0</v>
      </c>
      <c r="F83" s="28" t="s">
        <v>324</v>
      </c>
      <c r="G83" s="38"/>
      <c r="H83" s="39">
        <f>ROUND((E83*G83),2)</f>
        <v>0</v>
      </c>
      <c r="I83" s="38"/>
      <c r="J83" s="38"/>
      <c r="K83" s="39">
        <f>H83+J83</f>
        <v>0</v>
      </c>
      <c r="L83" s="37">
        <v>20</v>
      </c>
      <c r="M83" s="39">
        <f>ROUND((K83*(L83/100)),2)</f>
        <v>0</v>
      </c>
      <c r="O83" s="114"/>
    </row>
    <row r="84" spans="1:15">
      <c r="A84" s="114"/>
      <c r="B84" s="114" t="s">
        <v>455</v>
      </c>
      <c r="C84" s="114"/>
      <c r="D84" s="56" t="s">
        <v>107</v>
      </c>
      <c r="E84" s="52">
        <v>0</v>
      </c>
      <c r="F84" s="28" t="s">
        <v>585</v>
      </c>
      <c r="G84" s="38"/>
      <c r="H84" s="39">
        <f>ROUND((E84*G84),2)</f>
        <v>0</v>
      </c>
      <c r="I84" s="38"/>
      <c r="J84" s="38"/>
      <c r="K84" s="39">
        <f>H84+J84</f>
        <v>0</v>
      </c>
      <c r="L84" s="37">
        <v>100</v>
      </c>
      <c r="M84" s="39">
        <f>ROUND((K84*(L84/100)),2)</f>
        <v>0</v>
      </c>
      <c r="O84" s="114"/>
    </row>
    <row r="85" spans="1:15">
      <c r="A85" s="114"/>
      <c r="B85" s="114" t="s">
        <v>870</v>
      </c>
      <c r="C85" s="114"/>
      <c r="D85" s="20" t="s">
        <v>668</v>
      </c>
      <c r="E85" s="52"/>
      <c r="F85" s="19"/>
      <c r="G85" s="39">
        <f>SUM(G82:G84)</f>
        <v>0</v>
      </c>
      <c r="H85" s="39">
        <f>SUM(H82:H84)</f>
        <v>0</v>
      </c>
      <c r="I85" s="39">
        <f>SUM(I82:I84)</f>
        <v>0</v>
      </c>
      <c r="J85" s="39">
        <f>SUM(J82:J84)</f>
        <v>0</v>
      </c>
      <c r="K85" s="39">
        <f>SUM(K82:K84)</f>
        <v>0</v>
      </c>
      <c r="L85" s="19"/>
      <c r="M85" s="39">
        <f>SUM(M82:M84)</f>
        <v>0</v>
      </c>
      <c r="O85" s="114"/>
    </row>
    <row r="86" spans="1:15">
      <c r="A86" s="114"/>
      <c r="B86" s="114" t="s">
        <v>456</v>
      </c>
      <c r="C86" s="114"/>
      <c r="D86" s="56" t="s">
        <v>515</v>
      </c>
      <c r="E86" s="70">
        <v>5.0000000000000001E-3</v>
      </c>
      <c r="F86" s="28" t="s">
        <v>323</v>
      </c>
      <c r="G86" s="38"/>
      <c r="H86" s="39">
        <f>ROUND((E86*G86),2)</f>
        <v>0</v>
      </c>
      <c r="I86" s="38"/>
      <c r="J86" s="38"/>
      <c r="K86" s="39">
        <f>H86+J86</f>
        <v>0</v>
      </c>
      <c r="L86" s="37">
        <v>0</v>
      </c>
      <c r="M86" s="39">
        <f>ROUND((K86*(L86/100)),2)</f>
        <v>0</v>
      </c>
      <c r="O86" s="114"/>
    </row>
    <row r="87" spans="1:15">
      <c r="A87" s="114"/>
      <c r="B87" s="114" t="s">
        <v>283</v>
      </c>
      <c r="C87" s="114"/>
      <c r="D87" s="56" t="s">
        <v>515</v>
      </c>
      <c r="E87" s="70">
        <v>5.0000000000000001E-3</v>
      </c>
      <c r="F87" s="28" t="s">
        <v>324</v>
      </c>
      <c r="G87" s="38"/>
      <c r="H87" s="39">
        <f>ROUND((E87*G87),2)</f>
        <v>0</v>
      </c>
      <c r="I87" s="38"/>
      <c r="J87" s="38"/>
      <c r="K87" s="39">
        <f>H87+J87</f>
        <v>0</v>
      </c>
      <c r="L87" s="37">
        <v>20</v>
      </c>
      <c r="M87" s="39">
        <f>ROUND((K87*(L87/100)),2)</f>
        <v>0</v>
      </c>
      <c r="O87" s="114"/>
    </row>
    <row r="88" spans="1:15">
      <c r="A88" s="114"/>
      <c r="B88" s="114" t="s">
        <v>284</v>
      </c>
      <c r="C88" s="114"/>
      <c r="D88" s="56" t="s">
        <v>515</v>
      </c>
      <c r="E88" s="70">
        <v>5.0000000000000001E-3</v>
      </c>
      <c r="F88" s="28" t="s">
        <v>585</v>
      </c>
      <c r="G88" s="38"/>
      <c r="H88" s="39">
        <f>ROUND((E88*G88),2)</f>
        <v>0</v>
      </c>
      <c r="I88" s="38"/>
      <c r="J88" s="38"/>
      <c r="K88" s="39">
        <f>H88+J88</f>
        <v>0</v>
      </c>
      <c r="L88" s="37">
        <v>100</v>
      </c>
      <c r="M88" s="39">
        <f>ROUND((K88*(L88/100)),2)</f>
        <v>0</v>
      </c>
      <c r="O88" s="114"/>
    </row>
    <row r="89" spans="1:15">
      <c r="A89" s="114"/>
      <c r="B89" s="114" t="s">
        <v>871</v>
      </c>
      <c r="C89" s="114"/>
      <c r="D89" s="20" t="s">
        <v>668</v>
      </c>
      <c r="E89" s="52"/>
      <c r="F89" s="19"/>
      <c r="G89" s="39">
        <f>SUM(G86:G88)</f>
        <v>0</v>
      </c>
      <c r="H89" s="39">
        <f>SUM(H86:H88)</f>
        <v>0</v>
      </c>
      <c r="I89" s="39">
        <f>SUM(I86:I88)</f>
        <v>0</v>
      </c>
      <c r="J89" s="39">
        <f>SUM(J86:J88)</f>
        <v>0</v>
      </c>
      <c r="K89" s="39">
        <f>SUM(K86:K88)</f>
        <v>0</v>
      </c>
      <c r="L89" s="19"/>
      <c r="M89" s="39">
        <f>SUM(M86:M88)</f>
        <v>0</v>
      </c>
      <c r="O89" s="114"/>
    </row>
    <row r="90" spans="1:15">
      <c r="A90" s="114"/>
      <c r="B90" s="114" t="s">
        <v>765</v>
      </c>
      <c r="C90" s="114"/>
      <c r="D90" s="20" t="s">
        <v>748</v>
      </c>
      <c r="E90" s="52"/>
      <c r="F90" s="19"/>
      <c r="G90" s="39">
        <f>G94+G98</f>
        <v>0</v>
      </c>
      <c r="H90" s="39">
        <f t="shared" ref="H90:M90" si="7">H94+H98</f>
        <v>0</v>
      </c>
      <c r="I90" s="39">
        <f t="shared" si="7"/>
        <v>0</v>
      </c>
      <c r="J90" s="39">
        <f t="shared" si="7"/>
        <v>0</v>
      </c>
      <c r="K90" s="39">
        <f t="shared" si="7"/>
        <v>0</v>
      </c>
      <c r="L90" s="19"/>
      <c r="M90" s="39">
        <f t="shared" si="7"/>
        <v>0</v>
      </c>
      <c r="O90" s="114"/>
    </row>
    <row r="91" spans="1:15">
      <c r="A91" s="114"/>
      <c r="B91" s="114" t="s">
        <v>285</v>
      </c>
      <c r="C91" s="114"/>
      <c r="D91" s="56" t="s">
        <v>107</v>
      </c>
      <c r="E91" s="52">
        <v>0</v>
      </c>
      <c r="F91" s="28" t="s">
        <v>323</v>
      </c>
      <c r="G91" s="38"/>
      <c r="H91" s="39">
        <f>ROUND((E91*G91),2)</f>
        <v>0</v>
      </c>
      <c r="I91" s="38"/>
      <c r="J91" s="38"/>
      <c r="K91" s="39">
        <f>H91+J91</f>
        <v>0</v>
      </c>
      <c r="L91" s="37">
        <v>0</v>
      </c>
      <c r="M91" s="39">
        <f>ROUND((K91*(L91/100)),2)</f>
        <v>0</v>
      </c>
      <c r="O91" s="114"/>
    </row>
    <row r="92" spans="1:15">
      <c r="A92" s="114"/>
      <c r="B92" s="114" t="s">
        <v>286</v>
      </c>
      <c r="C92" s="114"/>
      <c r="D92" s="56" t="s">
        <v>107</v>
      </c>
      <c r="E92" s="52">
        <v>0</v>
      </c>
      <c r="F92" s="28" t="s">
        <v>324</v>
      </c>
      <c r="G92" s="38"/>
      <c r="H92" s="39">
        <f>ROUND((E92*G92),2)</f>
        <v>0</v>
      </c>
      <c r="I92" s="38"/>
      <c r="J92" s="38"/>
      <c r="K92" s="39">
        <f>H92+J92</f>
        <v>0</v>
      </c>
      <c r="L92" s="37">
        <v>20</v>
      </c>
      <c r="M92" s="39">
        <f>ROUND((K92*(L92/100)),2)</f>
        <v>0</v>
      </c>
      <c r="O92" s="114"/>
    </row>
    <row r="93" spans="1:15">
      <c r="A93" s="114"/>
      <c r="B93" s="114" t="s">
        <v>287</v>
      </c>
      <c r="C93" s="114"/>
      <c r="D93" s="56" t="s">
        <v>107</v>
      </c>
      <c r="E93" s="52">
        <v>0</v>
      </c>
      <c r="F93" s="28" t="s">
        <v>585</v>
      </c>
      <c r="G93" s="38"/>
      <c r="H93" s="39">
        <f>ROUND((E93*G93),2)</f>
        <v>0</v>
      </c>
      <c r="I93" s="38"/>
      <c r="J93" s="38"/>
      <c r="K93" s="39">
        <f>H93+J93</f>
        <v>0</v>
      </c>
      <c r="L93" s="37">
        <v>100</v>
      </c>
      <c r="M93" s="39">
        <f>ROUND((K93*(L93/100)),2)</f>
        <v>0</v>
      </c>
      <c r="O93" s="114"/>
    </row>
    <row r="94" spans="1:15">
      <c r="A94" s="114"/>
      <c r="B94" s="114" t="s">
        <v>872</v>
      </c>
      <c r="C94" s="114"/>
      <c r="D94" s="20" t="s">
        <v>668</v>
      </c>
      <c r="E94" s="52"/>
      <c r="F94" s="19"/>
      <c r="G94" s="39">
        <f>SUM(G91:G93)</f>
        <v>0</v>
      </c>
      <c r="H94" s="39">
        <f>SUM(H91:H93)</f>
        <v>0</v>
      </c>
      <c r="I94" s="39">
        <f>SUM(I91:I93)</f>
        <v>0</v>
      </c>
      <c r="J94" s="39">
        <f>SUM(J91:J93)</f>
        <v>0</v>
      </c>
      <c r="K94" s="39">
        <f>SUM(K91:K93)</f>
        <v>0</v>
      </c>
      <c r="L94" s="19"/>
      <c r="M94" s="39">
        <f>SUM(M91:M93)</f>
        <v>0</v>
      </c>
      <c r="O94" s="114"/>
    </row>
    <row r="95" spans="1:15">
      <c r="A95" s="114"/>
      <c r="B95" s="114" t="s">
        <v>288</v>
      </c>
      <c r="C95" s="114"/>
      <c r="D95" s="56" t="s">
        <v>515</v>
      </c>
      <c r="E95" s="70">
        <v>5.0000000000000001E-3</v>
      </c>
      <c r="F95" s="28" t="s">
        <v>323</v>
      </c>
      <c r="G95" s="38"/>
      <c r="H95" s="39">
        <f>ROUND((E95*G95),2)</f>
        <v>0</v>
      </c>
      <c r="I95" s="38"/>
      <c r="J95" s="38"/>
      <c r="K95" s="39">
        <f>H95+J95</f>
        <v>0</v>
      </c>
      <c r="L95" s="37">
        <v>0</v>
      </c>
      <c r="M95" s="39">
        <f>ROUND((K95*(L95/100)),2)</f>
        <v>0</v>
      </c>
      <c r="O95" s="114"/>
    </row>
    <row r="96" spans="1:15">
      <c r="A96" s="114"/>
      <c r="B96" s="114" t="s">
        <v>289</v>
      </c>
      <c r="C96" s="114"/>
      <c r="D96" s="56" t="s">
        <v>515</v>
      </c>
      <c r="E96" s="70">
        <v>5.0000000000000001E-3</v>
      </c>
      <c r="F96" s="28" t="s">
        <v>324</v>
      </c>
      <c r="G96" s="38"/>
      <c r="H96" s="39">
        <f>ROUND((E96*G96),2)</f>
        <v>0</v>
      </c>
      <c r="I96" s="38"/>
      <c r="J96" s="38"/>
      <c r="K96" s="39">
        <f>H96+J96</f>
        <v>0</v>
      </c>
      <c r="L96" s="37">
        <v>20</v>
      </c>
      <c r="M96" s="39">
        <f>ROUND((K96*(L96/100)),2)</f>
        <v>0</v>
      </c>
      <c r="O96" s="114"/>
    </row>
    <row r="97" spans="1:15">
      <c r="A97" s="114"/>
      <c r="B97" s="114" t="s">
        <v>290</v>
      </c>
      <c r="C97" s="114"/>
      <c r="D97" s="56" t="s">
        <v>515</v>
      </c>
      <c r="E97" s="70">
        <v>5.0000000000000001E-3</v>
      </c>
      <c r="F97" s="28" t="s">
        <v>585</v>
      </c>
      <c r="G97" s="38"/>
      <c r="H97" s="39">
        <f>ROUND((E97*G97),2)</f>
        <v>0</v>
      </c>
      <c r="I97" s="38"/>
      <c r="J97" s="38"/>
      <c r="K97" s="39">
        <f>H97+J97</f>
        <v>0</v>
      </c>
      <c r="L97" s="37">
        <v>100</v>
      </c>
      <c r="M97" s="39">
        <f>ROUND((K97*(L97/100)),2)</f>
        <v>0</v>
      </c>
      <c r="O97" s="114"/>
    </row>
    <row r="98" spans="1:15">
      <c r="A98" s="114"/>
      <c r="B98" s="114" t="s">
        <v>873</v>
      </c>
      <c r="C98" s="114"/>
      <c r="D98" s="20" t="s">
        <v>668</v>
      </c>
      <c r="E98" s="52"/>
      <c r="F98" s="19"/>
      <c r="G98" s="39">
        <f>SUM(G95:G97)</f>
        <v>0</v>
      </c>
      <c r="H98" s="39">
        <f>SUM(H95:H97)</f>
        <v>0</v>
      </c>
      <c r="I98" s="39">
        <f>SUM(I95:I97)</f>
        <v>0</v>
      </c>
      <c r="J98" s="39">
        <f>SUM(J95:J97)</f>
        <v>0</v>
      </c>
      <c r="K98" s="39">
        <f>SUM(K95:K97)</f>
        <v>0</v>
      </c>
      <c r="L98" s="19"/>
      <c r="M98" s="39">
        <f>SUM(M95:M97)</f>
        <v>0</v>
      </c>
      <c r="O98" s="114"/>
    </row>
    <row r="99" spans="1:15">
      <c r="A99" s="114"/>
      <c r="B99" s="114" t="s">
        <v>766</v>
      </c>
      <c r="C99" s="114"/>
      <c r="D99" s="20" t="s">
        <v>749</v>
      </c>
      <c r="E99" s="52"/>
      <c r="F99" s="19"/>
      <c r="G99" s="39">
        <f>G103+G107</f>
        <v>0</v>
      </c>
      <c r="H99" s="39">
        <f t="shared" ref="H99:M99" si="8">H103+H107</f>
        <v>0</v>
      </c>
      <c r="I99" s="39">
        <f t="shared" si="8"/>
        <v>0</v>
      </c>
      <c r="J99" s="39">
        <f t="shared" si="8"/>
        <v>0</v>
      </c>
      <c r="K99" s="39">
        <f t="shared" si="8"/>
        <v>0</v>
      </c>
      <c r="L99" s="19"/>
      <c r="M99" s="39">
        <f t="shared" si="8"/>
        <v>0</v>
      </c>
      <c r="O99" s="114"/>
    </row>
    <row r="100" spans="1:15">
      <c r="A100" s="114"/>
      <c r="B100" s="114" t="s">
        <v>551</v>
      </c>
      <c r="C100" s="114"/>
      <c r="D100" s="56" t="s">
        <v>107</v>
      </c>
      <c r="E100" s="52">
        <v>0</v>
      </c>
      <c r="F100" s="28" t="s">
        <v>323</v>
      </c>
      <c r="G100" s="38"/>
      <c r="H100" s="39">
        <f>ROUND((E100*G100),2)</f>
        <v>0</v>
      </c>
      <c r="I100" s="38"/>
      <c r="J100" s="38"/>
      <c r="K100" s="39">
        <f>H100+J100</f>
        <v>0</v>
      </c>
      <c r="L100" s="37">
        <v>0</v>
      </c>
      <c r="M100" s="39">
        <f>ROUND((K100*(L100/100)),2)</f>
        <v>0</v>
      </c>
      <c r="O100" s="114"/>
    </row>
    <row r="101" spans="1:15">
      <c r="A101" s="114"/>
      <c r="B101" s="114" t="s">
        <v>552</v>
      </c>
      <c r="C101" s="114"/>
      <c r="D101" s="56" t="s">
        <v>107</v>
      </c>
      <c r="E101" s="52">
        <v>0</v>
      </c>
      <c r="F101" s="28" t="s">
        <v>324</v>
      </c>
      <c r="G101" s="38"/>
      <c r="H101" s="39">
        <f>ROUND((E101*G101),2)</f>
        <v>0</v>
      </c>
      <c r="I101" s="38"/>
      <c r="J101" s="38"/>
      <c r="K101" s="39">
        <f>H101+J101</f>
        <v>0</v>
      </c>
      <c r="L101" s="37">
        <v>20</v>
      </c>
      <c r="M101" s="39">
        <f>ROUND((K101*(L101/100)),2)</f>
        <v>0</v>
      </c>
      <c r="O101" s="114"/>
    </row>
    <row r="102" spans="1:15">
      <c r="A102" s="114"/>
      <c r="B102" s="114" t="s">
        <v>553</v>
      </c>
      <c r="C102" s="114"/>
      <c r="D102" s="56" t="s">
        <v>107</v>
      </c>
      <c r="E102" s="52">
        <v>0</v>
      </c>
      <c r="F102" s="28" t="s">
        <v>585</v>
      </c>
      <c r="G102" s="38"/>
      <c r="H102" s="39">
        <f>ROUND((E102*G102),2)</f>
        <v>0</v>
      </c>
      <c r="I102" s="38"/>
      <c r="J102" s="38"/>
      <c r="K102" s="39">
        <f>H102+J102</f>
        <v>0</v>
      </c>
      <c r="L102" s="37">
        <v>100</v>
      </c>
      <c r="M102" s="39">
        <f>ROUND((K102*(L102/100)),2)</f>
        <v>0</v>
      </c>
      <c r="O102" s="114"/>
    </row>
    <row r="103" spans="1:15">
      <c r="A103" s="114"/>
      <c r="B103" s="114" t="s">
        <v>869</v>
      </c>
      <c r="C103" s="114"/>
      <c r="D103" s="20" t="s">
        <v>668</v>
      </c>
      <c r="E103" s="52"/>
      <c r="F103" s="19"/>
      <c r="G103" s="39">
        <f>SUM(G100:G102)</f>
        <v>0</v>
      </c>
      <c r="H103" s="39">
        <f>SUM(H100:H102)</f>
        <v>0</v>
      </c>
      <c r="I103" s="39">
        <f>SUM(I100:I102)</f>
        <v>0</v>
      </c>
      <c r="J103" s="39">
        <f>SUM(J100:J102)</f>
        <v>0</v>
      </c>
      <c r="K103" s="39">
        <f>SUM(K100:K102)</f>
        <v>0</v>
      </c>
      <c r="L103" s="19"/>
      <c r="M103" s="39">
        <f>SUM(M100:M102)</f>
        <v>0</v>
      </c>
      <c r="O103" s="114"/>
    </row>
    <row r="104" spans="1:15">
      <c r="A104" s="114"/>
      <c r="B104" s="114" t="s">
        <v>554</v>
      </c>
      <c r="C104" s="114"/>
      <c r="D104" s="56" t="s">
        <v>515</v>
      </c>
      <c r="E104" s="70">
        <v>5.0000000000000001E-3</v>
      </c>
      <c r="F104" s="28" t="s">
        <v>323</v>
      </c>
      <c r="G104" s="38"/>
      <c r="H104" s="39">
        <f>ROUND((E104*G104),2)</f>
        <v>0</v>
      </c>
      <c r="I104" s="38"/>
      <c r="J104" s="38"/>
      <c r="K104" s="39">
        <f>H104+J104</f>
        <v>0</v>
      </c>
      <c r="L104" s="37">
        <v>0</v>
      </c>
      <c r="M104" s="39">
        <f>ROUND((K104*(L104/100)),2)</f>
        <v>0</v>
      </c>
      <c r="O104" s="114"/>
    </row>
    <row r="105" spans="1:15">
      <c r="A105" s="114"/>
      <c r="B105" s="114" t="s">
        <v>867</v>
      </c>
      <c r="C105" s="114"/>
      <c r="D105" s="56" t="s">
        <v>515</v>
      </c>
      <c r="E105" s="70">
        <v>5.0000000000000001E-3</v>
      </c>
      <c r="F105" s="28" t="s">
        <v>324</v>
      </c>
      <c r="G105" s="38"/>
      <c r="H105" s="39">
        <f>ROUND((E105*G105),2)</f>
        <v>0</v>
      </c>
      <c r="I105" s="38"/>
      <c r="J105" s="38"/>
      <c r="K105" s="39">
        <f>H105+J105</f>
        <v>0</v>
      </c>
      <c r="L105" s="37">
        <v>20</v>
      </c>
      <c r="M105" s="39">
        <f>ROUND((K105*(L105/100)),2)</f>
        <v>0</v>
      </c>
      <c r="O105" s="114"/>
    </row>
    <row r="106" spans="1:15">
      <c r="A106" s="114"/>
      <c r="B106" s="114" t="s">
        <v>868</v>
      </c>
      <c r="C106" s="114"/>
      <c r="D106" s="56" t="s">
        <v>515</v>
      </c>
      <c r="E106" s="70">
        <v>5.0000000000000001E-3</v>
      </c>
      <c r="F106" s="28" t="s">
        <v>585</v>
      </c>
      <c r="G106" s="38"/>
      <c r="H106" s="39">
        <f>ROUND((E106*G106),2)</f>
        <v>0</v>
      </c>
      <c r="I106" s="38"/>
      <c r="J106" s="38"/>
      <c r="K106" s="39">
        <f>H106+J106</f>
        <v>0</v>
      </c>
      <c r="L106" s="37">
        <v>100</v>
      </c>
      <c r="M106" s="39">
        <f>ROUND((K106*(L106/100)),2)</f>
        <v>0</v>
      </c>
      <c r="O106" s="114"/>
    </row>
    <row r="107" spans="1:15">
      <c r="A107" s="114"/>
      <c r="B107" s="114" t="s">
        <v>230</v>
      </c>
      <c r="C107" s="114"/>
      <c r="D107" s="20" t="s">
        <v>668</v>
      </c>
      <c r="E107" s="52"/>
      <c r="F107" s="19"/>
      <c r="G107" s="39">
        <f>SUM(G104:G106)</f>
        <v>0</v>
      </c>
      <c r="H107" s="39">
        <f>SUM(H104:H106)</f>
        <v>0</v>
      </c>
      <c r="I107" s="39">
        <f>SUM(I104:I106)</f>
        <v>0</v>
      </c>
      <c r="J107" s="39">
        <f>SUM(J104:J106)</f>
        <v>0</v>
      </c>
      <c r="K107" s="39">
        <f>SUM(K104:K106)</f>
        <v>0</v>
      </c>
      <c r="L107" s="19"/>
      <c r="M107" s="39">
        <f>SUM(M104:M106)</f>
        <v>0</v>
      </c>
      <c r="O107" s="114"/>
    </row>
    <row r="108" spans="1:15">
      <c r="A108" s="114"/>
      <c r="B108" s="114" t="s">
        <v>767</v>
      </c>
      <c r="C108" s="114"/>
      <c r="D108" s="20" t="s">
        <v>750</v>
      </c>
      <c r="E108" s="52"/>
      <c r="F108" s="19"/>
      <c r="G108" s="39">
        <f>G112+G116</f>
        <v>0</v>
      </c>
      <c r="H108" s="39">
        <f t="shared" ref="H108:M108" si="9">H112+H116</f>
        <v>0</v>
      </c>
      <c r="I108" s="39">
        <f t="shared" si="9"/>
        <v>0</v>
      </c>
      <c r="J108" s="39">
        <f t="shared" si="9"/>
        <v>0</v>
      </c>
      <c r="K108" s="39">
        <f t="shared" si="9"/>
        <v>0</v>
      </c>
      <c r="L108" s="19"/>
      <c r="M108" s="39">
        <f t="shared" si="9"/>
        <v>0</v>
      </c>
      <c r="O108" s="114"/>
    </row>
    <row r="109" spans="1:15">
      <c r="A109" s="114"/>
      <c r="B109" s="114" t="s">
        <v>266</v>
      </c>
      <c r="C109" s="114"/>
      <c r="D109" s="56" t="s">
        <v>107</v>
      </c>
      <c r="E109" s="52">
        <v>0</v>
      </c>
      <c r="F109" s="28" t="s">
        <v>323</v>
      </c>
      <c r="G109" s="38"/>
      <c r="H109" s="39">
        <f>ROUND((E109*G109),2)</f>
        <v>0</v>
      </c>
      <c r="I109" s="38"/>
      <c r="J109" s="38"/>
      <c r="K109" s="39">
        <f>H109+J109</f>
        <v>0</v>
      </c>
      <c r="L109" s="37">
        <v>0</v>
      </c>
      <c r="M109" s="39">
        <f>ROUND((K109*(L109/100)),2)</f>
        <v>0</v>
      </c>
      <c r="O109" s="114"/>
    </row>
    <row r="110" spans="1:15">
      <c r="A110" s="114"/>
      <c r="B110" s="114" t="s">
        <v>238</v>
      </c>
      <c r="C110" s="114"/>
      <c r="D110" s="56" t="s">
        <v>107</v>
      </c>
      <c r="E110" s="52">
        <v>0</v>
      </c>
      <c r="F110" s="28" t="s">
        <v>324</v>
      </c>
      <c r="G110" s="38"/>
      <c r="H110" s="39">
        <f>ROUND((E110*G110),2)</f>
        <v>0</v>
      </c>
      <c r="I110" s="38"/>
      <c r="J110" s="38"/>
      <c r="K110" s="39">
        <f>H110+J110</f>
        <v>0</v>
      </c>
      <c r="L110" s="37">
        <v>20</v>
      </c>
      <c r="M110" s="39">
        <f>ROUND((K110*(L110/100)),2)</f>
        <v>0</v>
      </c>
      <c r="O110" s="114"/>
    </row>
    <row r="111" spans="1:15">
      <c r="A111" s="114"/>
      <c r="B111" s="114" t="s">
        <v>239</v>
      </c>
      <c r="C111" s="114"/>
      <c r="D111" s="56" t="s">
        <v>107</v>
      </c>
      <c r="E111" s="52">
        <v>0</v>
      </c>
      <c r="F111" s="28" t="s">
        <v>585</v>
      </c>
      <c r="G111" s="38"/>
      <c r="H111" s="39">
        <f>ROUND((E111*G111),2)</f>
        <v>0</v>
      </c>
      <c r="I111" s="38"/>
      <c r="J111" s="38"/>
      <c r="K111" s="39">
        <f>H111+J111</f>
        <v>0</v>
      </c>
      <c r="L111" s="37">
        <v>100</v>
      </c>
      <c r="M111" s="39">
        <f>ROUND((K111*(L111/100)),2)</f>
        <v>0</v>
      </c>
      <c r="O111" s="114"/>
    </row>
    <row r="112" spans="1:15">
      <c r="A112" s="114"/>
      <c r="B112" s="114" t="s">
        <v>892</v>
      </c>
      <c r="C112" s="114"/>
      <c r="D112" s="20" t="s">
        <v>668</v>
      </c>
      <c r="E112" s="52"/>
      <c r="F112" s="19"/>
      <c r="G112" s="39">
        <f>SUM(G109:G111)</f>
        <v>0</v>
      </c>
      <c r="H112" s="39">
        <f>SUM(H109:H111)</f>
        <v>0</v>
      </c>
      <c r="I112" s="39">
        <f>SUM(I109:I111)</f>
        <v>0</v>
      </c>
      <c r="J112" s="39">
        <f>SUM(J109:J111)</f>
        <v>0</v>
      </c>
      <c r="K112" s="39">
        <f>SUM(K109:K111)</f>
        <v>0</v>
      </c>
      <c r="L112" s="19"/>
      <c r="M112" s="39">
        <f>SUM(M109:M111)</f>
        <v>0</v>
      </c>
      <c r="O112" s="114"/>
    </row>
    <row r="113" spans="1:15">
      <c r="A113" s="114"/>
      <c r="B113" s="114" t="s">
        <v>264</v>
      </c>
      <c r="C113" s="114"/>
      <c r="D113" s="56" t="s">
        <v>515</v>
      </c>
      <c r="E113" s="70">
        <v>5.0000000000000001E-3</v>
      </c>
      <c r="F113" s="28" t="s">
        <v>323</v>
      </c>
      <c r="G113" s="38"/>
      <c r="H113" s="39">
        <f>ROUND((E113*G113),2)</f>
        <v>0</v>
      </c>
      <c r="I113" s="38"/>
      <c r="J113" s="38"/>
      <c r="K113" s="39">
        <f>H113+J113</f>
        <v>0</v>
      </c>
      <c r="L113" s="37">
        <v>0</v>
      </c>
      <c r="M113" s="39">
        <f>ROUND((K113*(L113/100)),2)</f>
        <v>0</v>
      </c>
      <c r="O113" s="114"/>
    </row>
    <row r="114" spans="1:15">
      <c r="A114" s="114"/>
      <c r="B114" s="114" t="s">
        <v>265</v>
      </c>
      <c r="C114" s="114"/>
      <c r="D114" s="56" t="s">
        <v>515</v>
      </c>
      <c r="E114" s="70">
        <v>5.0000000000000001E-3</v>
      </c>
      <c r="F114" s="28" t="s">
        <v>324</v>
      </c>
      <c r="G114" s="38"/>
      <c r="H114" s="39">
        <f>ROUND((E114*G114),2)</f>
        <v>0</v>
      </c>
      <c r="I114" s="38"/>
      <c r="J114" s="38"/>
      <c r="K114" s="39">
        <f>H114+J114</f>
        <v>0</v>
      </c>
      <c r="L114" s="37">
        <v>20</v>
      </c>
      <c r="M114" s="39">
        <f>ROUND((K114*(L114/100)),2)</f>
        <v>0</v>
      </c>
      <c r="O114" s="114"/>
    </row>
    <row r="115" spans="1:15">
      <c r="A115" s="114"/>
      <c r="B115" s="114" t="s">
        <v>240</v>
      </c>
      <c r="C115" s="114"/>
      <c r="D115" s="56" t="s">
        <v>515</v>
      </c>
      <c r="E115" s="70">
        <v>5.0000000000000001E-3</v>
      </c>
      <c r="F115" s="28" t="s">
        <v>585</v>
      </c>
      <c r="G115" s="38"/>
      <c r="H115" s="39">
        <f>ROUND((E115*G115),2)</f>
        <v>0</v>
      </c>
      <c r="I115" s="38"/>
      <c r="J115" s="38"/>
      <c r="K115" s="39">
        <f>H115+J115</f>
        <v>0</v>
      </c>
      <c r="L115" s="37">
        <v>100</v>
      </c>
      <c r="M115" s="39">
        <f>ROUND((K115*(L115/100)),2)</f>
        <v>0</v>
      </c>
      <c r="O115" s="114"/>
    </row>
    <row r="116" spans="1:15">
      <c r="A116" s="114"/>
      <c r="B116" s="114" t="s">
        <v>893</v>
      </c>
      <c r="C116" s="114"/>
      <c r="D116" s="20" t="s">
        <v>668</v>
      </c>
      <c r="E116" s="52"/>
      <c r="F116" s="19"/>
      <c r="G116" s="39">
        <f>SUM(G113:G115)</f>
        <v>0</v>
      </c>
      <c r="H116" s="39">
        <f>SUM(H113:H115)</f>
        <v>0</v>
      </c>
      <c r="I116" s="39">
        <f>SUM(I113:I115)</f>
        <v>0</v>
      </c>
      <c r="J116" s="39">
        <f>SUM(J113:J115)</f>
        <v>0</v>
      </c>
      <c r="K116" s="39">
        <f>SUM(K113:K115)</f>
        <v>0</v>
      </c>
      <c r="L116" s="19"/>
      <c r="M116" s="39">
        <f>SUM(M113:M115)</f>
        <v>0</v>
      </c>
      <c r="O116" s="114"/>
    </row>
    <row r="117" spans="1:15">
      <c r="A117" s="114"/>
      <c r="B117" s="114" t="s">
        <v>768</v>
      </c>
      <c r="C117" s="114"/>
      <c r="D117" s="56" t="s">
        <v>516</v>
      </c>
      <c r="E117" s="52"/>
      <c r="F117" s="28" t="s">
        <v>752</v>
      </c>
      <c r="G117" s="39">
        <f>G54+G63+G72+G81+G90+G99+G108</f>
        <v>0</v>
      </c>
      <c r="H117" s="39">
        <f t="shared" ref="H117:M117" si="10">H54+H63+H72+H81+H90+H99+H108</f>
        <v>0</v>
      </c>
      <c r="I117" s="39">
        <f t="shared" si="10"/>
        <v>0</v>
      </c>
      <c r="J117" s="39">
        <f t="shared" si="10"/>
        <v>0</v>
      </c>
      <c r="K117" s="39">
        <f t="shared" si="10"/>
        <v>0</v>
      </c>
      <c r="L117" s="19"/>
      <c r="M117" s="39">
        <f t="shared" si="10"/>
        <v>0</v>
      </c>
      <c r="O117" s="114"/>
    </row>
    <row r="118" spans="1:15">
      <c r="A118" s="114"/>
      <c r="B118" s="114" t="s">
        <v>245</v>
      </c>
      <c r="C118" s="114"/>
      <c r="D118" s="20" t="s">
        <v>751</v>
      </c>
      <c r="E118" s="52"/>
      <c r="F118" s="19"/>
      <c r="G118" s="39">
        <f>G52+G117</f>
        <v>0</v>
      </c>
      <c r="H118" s="39">
        <f>H52+H117</f>
        <v>0</v>
      </c>
      <c r="I118" s="39">
        <f>I52+I117</f>
        <v>0</v>
      </c>
      <c r="J118" s="39">
        <f>J52+J117</f>
        <v>0</v>
      </c>
      <c r="K118" s="39">
        <f>K52+K117</f>
        <v>0</v>
      </c>
      <c r="L118" s="19"/>
      <c r="M118" s="39">
        <f>M52+M117</f>
        <v>0</v>
      </c>
      <c r="O118" s="114"/>
    </row>
    <row r="119" spans="1:15">
      <c r="A119" s="114"/>
      <c r="B119" s="114"/>
      <c r="C119" s="114" t="s">
        <v>475</v>
      </c>
      <c r="O119" s="114"/>
    </row>
    <row r="120" spans="1:15">
      <c r="A120" s="114"/>
      <c r="B120" s="114"/>
      <c r="C120" s="114" t="s">
        <v>478</v>
      </c>
      <c r="D120" s="73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 t="s">
        <v>479</v>
      </c>
    </row>
  </sheetData>
  <mergeCells count="2">
    <mergeCell ref="D1:H1"/>
    <mergeCell ref="D12:L12"/>
  </mergeCells>
  <phoneticPr fontId="3" type="noConversion"/>
  <dataValidations count="1">
    <dataValidation type="decimal" allowBlank="1" showInputMessage="1" showErrorMessage="1" errorTitle="Input Error" error="Please enter a numeric value between 0 and 99999999999999999" sqref="M16:M52 E16:E52 G54:K118 M54:M118 G16:K52 E54:E118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66"/>
  <sheetViews>
    <sheetView showGridLines="0" topLeftCell="D1" workbookViewId="0">
      <selection sqref="A1:C1048576"/>
    </sheetView>
  </sheetViews>
  <sheetFormatPr defaultRowHeight="15"/>
  <cols>
    <col min="1" max="3" width="0" hidden="1" customWidth="1"/>
    <col min="4" max="4" width="49.85546875" customWidth="1"/>
    <col min="5" max="5" width="20.7109375" customWidth="1"/>
  </cols>
  <sheetData>
    <row r="1" spans="1:8" ht="27.95" customHeight="1">
      <c r="A1" s="18" t="s">
        <v>534</v>
      </c>
      <c r="D1" s="123" t="s">
        <v>135</v>
      </c>
      <c r="E1" s="123"/>
      <c r="F1" s="123"/>
      <c r="G1" s="123"/>
      <c r="H1" s="123"/>
    </row>
    <row r="3" spans="1:8" hidden="1"/>
    <row r="4" spans="1:8" hidden="1"/>
    <row r="5" spans="1:8" hidden="1"/>
    <row r="7" spans="1:8">
      <c r="E7" s="42" t="s">
        <v>99</v>
      </c>
    </row>
    <row r="8" spans="1:8">
      <c r="A8" s="114"/>
      <c r="B8" s="114"/>
      <c r="C8" s="114" t="s">
        <v>788</v>
      </c>
      <c r="D8" s="114"/>
      <c r="E8" s="114"/>
      <c r="F8" s="114"/>
      <c r="G8" s="114"/>
    </row>
    <row r="9" spans="1:8">
      <c r="A9" s="114"/>
      <c r="B9" s="114"/>
      <c r="C9" s="114"/>
      <c r="D9" s="114"/>
      <c r="E9" s="114"/>
      <c r="F9" s="114"/>
      <c r="G9" s="114"/>
    </row>
    <row r="10" spans="1:8">
      <c r="A10" s="114"/>
      <c r="B10" s="114"/>
      <c r="C10" s="114"/>
      <c r="D10" s="114"/>
      <c r="E10" s="114"/>
      <c r="F10" s="114"/>
      <c r="G10" s="114"/>
    </row>
    <row r="11" spans="1:8">
      <c r="A11" s="114"/>
      <c r="B11" s="114"/>
      <c r="C11" s="114" t="s">
        <v>476</v>
      </c>
      <c r="D11" s="114" t="s">
        <v>480</v>
      </c>
      <c r="E11" s="114"/>
      <c r="F11" s="114" t="s">
        <v>475</v>
      </c>
      <c r="G11" s="114" t="s">
        <v>477</v>
      </c>
    </row>
    <row r="12" spans="1:8">
      <c r="A12" s="114"/>
      <c r="B12" s="114"/>
      <c r="C12" s="114" t="s">
        <v>480</v>
      </c>
      <c r="D12" s="25"/>
      <c r="E12" s="68" t="s">
        <v>544</v>
      </c>
      <c r="G12" s="114"/>
    </row>
    <row r="13" spans="1:8" hidden="1">
      <c r="A13" s="114"/>
      <c r="B13" s="114"/>
      <c r="C13" s="114" t="s">
        <v>475</v>
      </c>
      <c r="G13" s="114"/>
    </row>
    <row r="14" spans="1:8" ht="18" customHeight="1">
      <c r="A14" s="114" t="s">
        <v>545</v>
      </c>
      <c r="B14" s="114" t="s">
        <v>546</v>
      </c>
      <c r="C14" s="114"/>
      <c r="D14" s="20" t="s">
        <v>234</v>
      </c>
      <c r="E14" s="39">
        <f>E15+E16+E17+E18</f>
        <v>0</v>
      </c>
      <c r="G14" s="114"/>
    </row>
    <row r="15" spans="1:8">
      <c r="A15" s="114" t="s">
        <v>547</v>
      </c>
      <c r="B15" s="114" t="s">
        <v>546</v>
      </c>
      <c r="C15" s="114"/>
      <c r="D15" s="20" t="s">
        <v>535</v>
      </c>
      <c r="E15" s="38"/>
      <c r="G15" s="114"/>
    </row>
    <row r="16" spans="1:8">
      <c r="A16" s="114" t="s">
        <v>548</v>
      </c>
      <c r="B16" s="114" t="s">
        <v>546</v>
      </c>
      <c r="C16" s="114"/>
      <c r="D16" s="20" t="s">
        <v>536</v>
      </c>
      <c r="E16" s="38"/>
      <c r="G16" s="114"/>
    </row>
    <row r="17" spans="1:8">
      <c r="A17" s="114" t="s">
        <v>549</v>
      </c>
      <c r="B17" s="114" t="s">
        <v>546</v>
      </c>
      <c r="C17" s="114"/>
      <c r="D17" s="20" t="s">
        <v>537</v>
      </c>
      <c r="E17" s="38"/>
      <c r="G17" s="114"/>
    </row>
    <row r="18" spans="1:8">
      <c r="A18" s="114" t="s">
        <v>235</v>
      </c>
      <c r="B18" s="114" t="s">
        <v>546</v>
      </c>
      <c r="C18" s="114"/>
      <c r="D18" s="20" t="s">
        <v>233</v>
      </c>
      <c r="E18" s="39">
        <f>SUM(E27:E28)</f>
        <v>0</v>
      </c>
      <c r="G18" s="114"/>
    </row>
    <row r="19" spans="1:8" hidden="1">
      <c r="A19" s="114"/>
      <c r="B19" s="114"/>
      <c r="C19" s="114" t="s">
        <v>475</v>
      </c>
      <c r="G19" s="114"/>
    </row>
    <row r="20" spans="1:8" hidden="1">
      <c r="A20" s="114"/>
      <c r="B20" s="114"/>
      <c r="C20" s="114" t="s">
        <v>478</v>
      </c>
      <c r="D20" s="114"/>
      <c r="E20" s="114"/>
      <c r="F20" s="114"/>
      <c r="G20" s="114" t="s">
        <v>479</v>
      </c>
    </row>
    <row r="21" spans="1:8" hidden="1">
      <c r="A21" s="53"/>
      <c r="B21" s="53"/>
      <c r="C21" s="53"/>
      <c r="D21" s="53"/>
      <c r="E21" s="53"/>
      <c r="G21" s="53"/>
    </row>
    <row r="22" spans="1:8" hidden="1">
      <c r="A22" s="114"/>
      <c r="B22" s="114"/>
      <c r="C22" s="114" t="s">
        <v>789</v>
      </c>
      <c r="D22" s="114"/>
      <c r="E22" s="114"/>
      <c r="F22" s="114"/>
      <c r="G22" s="114"/>
      <c r="H22" s="53"/>
    </row>
    <row r="23" spans="1:8" hidden="1">
      <c r="A23" s="114"/>
      <c r="B23" s="114"/>
      <c r="C23" s="114"/>
      <c r="D23" s="114"/>
      <c r="E23" s="114" t="s">
        <v>235</v>
      </c>
      <c r="F23" s="114"/>
      <c r="G23" s="114"/>
      <c r="H23" s="53"/>
    </row>
    <row r="24" spans="1:8" hidden="1">
      <c r="A24" s="114"/>
      <c r="B24" s="114"/>
      <c r="C24" s="114"/>
      <c r="D24" s="114" t="s">
        <v>914</v>
      </c>
      <c r="E24" s="114" t="s">
        <v>546</v>
      </c>
      <c r="F24" s="114"/>
      <c r="G24" s="114"/>
      <c r="H24" s="53"/>
    </row>
    <row r="25" spans="1:8" hidden="1">
      <c r="A25" s="114"/>
      <c r="B25" s="114"/>
      <c r="C25" s="114" t="s">
        <v>476</v>
      </c>
      <c r="D25" s="114" t="s">
        <v>652</v>
      </c>
      <c r="E25" s="114"/>
      <c r="F25" s="114" t="s">
        <v>475</v>
      </c>
      <c r="G25" s="114" t="s">
        <v>477</v>
      </c>
      <c r="H25" s="53"/>
    </row>
    <row r="26" spans="1:8" hidden="1">
      <c r="A26" s="114"/>
      <c r="B26" s="114"/>
      <c r="C26" s="114" t="s">
        <v>475</v>
      </c>
      <c r="D26" s="53"/>
      <c r="E26" s="53"/>
      <c r="F26" s="53"/>
      <c r="G26" s="114"/>
      <c r="H26" s="53"/>
    </row>
    <row r="27" spans="1:8">
      <c r="A27" s="114"/>
      <c r="B27" s="114"/>
      <c r="C27" s="74"/>
      <c r="D27" s="71"/>
      <c r="E27" s="38"/>
      <c r="F27" s="53"/>
      <c r="G27" s="114"/>
      <c r="H27" s="53"/>
    </row>
    <row r="28" spans="1:8" hidden="1">
      <c r="A28" s="114"/>
      <c r="B28" s="114"/>
      <c r="C28" s="114" t="s">
        <v>475</v>
      </c>
      <c r="D28" s="53"/>
      <c r="E28" s="53"/>
      <c r="F28" s="53"/>
      <c r="G28" s="114"/>
      <c r="H28" s="53"/>
    </row>
    <row r="29" spans="1:8" hidden="1">
      <c r="A29" s="114"/>
      <c r="B29" s="114"/>
      <c r="C29" s="114" t="s">
        <v>478</v>
      </c>
      <c r="D29" s="114"/>
      <c r="E29" s="114"/>
      <c r="F29" s="114"/>
      <c r="G29" s="114" t="s">
        <v>479</v>
      </c>
      <c r="H29" s="53"/>
    </row>
    <row r="30" spans="1:8" hidden="1">
      <c r="A30" s="53"/>
      <c r="B30" s="53"/>
      <c r="C30" s="53"/>
      <c r="D30" s="53"/>
      <c r="E30" s="53"/>
      <c r="G30" s="53"/>
    </row>
    <row r="31" spans="1:8" hidden="1">
      <c r="A31" s="53"/>
      <c r="B31" s="53"/>
      <c r="C31" s="53"/>
      <c r="D31" s="53"/>
      <c r="E31" s="53"/>
      <c r="G31" s="53"/>
    </row>
    <row r="32" spans="1:8" hidden="1">
      <c r="A32" s="53"/>
      <c r="B32" s="53"/>
      <c r="C32" s="53"/>
      <c r="D32" s="53"/>
      <c r="E32" s="53"/>
      <c r="G32" s="53"/>
    </row>
    <row r="33" spans="1:7" hidden="1">
      <c r="A33" s="114"/>
      <c r="B33" s="114"/>
      <c r="C33" s="114" t="s">
        <v>787</v>
      </c>
      <c r="D33" s="114"/>
      <c r="E33" s="114"/>
      <c r="F33" s="114"/>
      <c r="G33" s="114"/>
    </row>
    <row r="34" spans="1:7" hidden="1">
      <c r="A34" s="114"/>
      <c r="B34" s="114"/>
      <c r="C34" s="114"/>
      <c r="D34" s="114"/>
      <c r="E34" s="114"/>
      <c r="F34" s="114"/>
      <c r="G34" s="114"/>
    </row>
    <row r="35" spans="1:7" hidden="1">
      <c r="A35" s="114"/>
      <c r="B35" s="114"/>
      <c r="C35" s="114"/>
      <c r="D35" s="114"/>
      <c r="E35" s="114"/>
      <c r="F35" s="114"/>
      <c r="G35" s="114"/>
    </row>
    <row r="36" spans="1:7" hidden="1">
      <c r="A36" s="114"/>
      <c r="B36" s="114"/>
      <c r="C36" s="114" t="s">
        <v>476</v>
      </c>
      <c r="D36" s="114" t="s">
        <v>480</v>
      </c>
      <c r="E36" s="114"/>
      <c r="F36" s="114" t="s">
        <v>475</v>
      </c>
      <c r="G36" s="114" t="s">
        <v>477</v>
      </c>
    </row>
    <row r="37" spans="1:7" hidden="1">
      <c r="A37" s="114"/>
      <c r="B37" s="114"/>
      <c r="C37" s="114" t="s">
        <v>475</v>
      </c>
      <c r="D37" s="53"/>
      <c r="E37" s="53"/>
      <c r="F37" s="53"/>
      <c r="G37" s="114"/>
    </row>
    <row r="38" spans="1:7" ht="30">
      <c r="A38" s="114" t="s">
        <v>545</v>
      </c>
      <c r="B38" s="114" t="s">
        <v>550</v>
      </c>
      <c r="C38" s="114"/>
      <c r="D38" s="20" t="s">
        <v>231</v>
      </c>
      <c r="E38" s="39">
        <f>E39+E40+E41+E42+E43+E44</f>
        <v>0</v>
      </c>
      <c r="G38" s="114"/>
    </row>
    <row r="39" spans="1:7">
      <c r="A39" s="114" t="s">
        <v>547</v>
      </c>
      <c r="B39" s="114" t="s">
        <v>550</v>
      </c>
      <c r="C39" s="114"/>
      <c r="D39" s="20" t="s">
        <v>538</v>
      </c>
      <c r="E39" s="38"/>
      <c r="G39" s="114"/>
    </row>
    <row r="40" spans="1:7">
      <c r="A40" s="114" t="s">
        <v>548</v>
      </c>
      <c r="B40" s="114" t="s">
        <v>550</v>
      </c>
      <c r="C40" s="114"/>
      <c r="D40" s="20" t="s">
        <v>536</v>
      </c>
      <c r="E40" s="38"/>
      <c r="G40" s="114"/>
    </row>
    <row r="41" spans="1:7">
      <c r="A41" s="114" t="s">
        <v>866</v>
      </c>
      <c r="B41" s="114" t="s">
        <v>550</v>
      </c>
      <c r="C41" s="114"/>
      <c r="D41" s="20" t="s">
        <v>539</v>
      </c>
      <c r="E41" s="38"/>
      <c r="G41" s="114"/>
    </row>
    <row r="42" spans="1:7">
      <c r="A42" s="114" t="s">
        <v>420</v>
      </c>
      <c r="B42" s="114" t="s">
        <v>550</v>
      </c>
      <c r="C42" s="114"/>
      <c r="D42" s="20" t="s">
        <v>540</v>
      </c>
      <c r="E42" s="38"/>
      <c r="G42" s="114"/>
    </row>
    <row r="43" spans="1:7">
      <c r="A43" s="114" t="s">
        <v>549</v>
      </c>
      <c r="B43" s="114" t="s">
        <v>550</v>
      </c>
      <c r="C43" s="114"/>
      <c r="D43" s="20" t="s">
        <v>541</v>
      </c>
      <c r="E43" s="38"/>
      <c r="G43" s="114"/>
    </row>
    <row r="44" spans="1:7">
      <c r="A44" s="114" t="s">
        <v>235</v>
      </c>
      <c r="B44" s="114" t="s">
        <v>550</v>
      </c>
      <c r="C44" s="114"/>
      <c r="D44" s="20" t="s">
        <v>232</v>
      </c>
      <c r="E44" s="39">
        <f>SUM(E54:E55)</f>
        <v>0</v>
      </c>
      <c r="G44" s="114"/>
    </row>
    <row r="45" spans="1:7" hidden="1">
      <c r="A45" s="114"/>
      <c r="B45" s="114"/>
      <c r="C45" s="114" t="s">
        <v>475</v>
      </c>
      <c r="G45" s="114"/>
    </row>
    <row r="46" spans="1:7" hidden="1">
      <c r="A46" s="114"/>
      <c r="B46" s="114"/>
      <c r="C46" s="114" t="s">
        <v>478</v>
      </c>
      <c r="D46" s="114"/>
      <c r="E46" s="114"/>
      <c r="F46" s="114"/>
      <c r="G46" s="114" t="s">
        <v>479</v>
      </c>
    </row>
    <row r="47" spans="1:7" hidden="1">
      <c r="A47" s="53"/>
      <c r="B47" s="53"/>
      <c r="C47" s="53"/>
      <c r="D47" s="53"/>
      <c r="E47" s="53"/>
      <c r="G47" s="53"/>
    </row>
    <row r="48" spans="1:7" hidden="1">
      <c r="A48" s="53"/>
      <c r="B48" s="53"/>
      <c r="C48" s="53"/>
      <c r="D48" s="53"/>
      <c r="E48" s="53"/>
      <c r="G48" s="53"/>
    </row>
    <row r="49" spans="1:8" hidden="1">
      <c r="A49" s="114"/>
      <c r="B49" s="114"/>
      <c r="C49" s="114" t="s">
        <v>789</v>
      </c>
      <c r="D49" s="114"/>
      <c r="E49" s="114"/>
      <c r="F49" s="114"/>
      <c r="G49" s="114"/>
      <c r="H49" s="53"/>
    </row>
    <row r="50" spans="1:8" hidden="1">
      <c r="A50" s="114"/>
      <c r="B50" s="114"/>
      <c r="C50" s="114"/>
      <c r="D50" s="114"/>
      <c r="E50" s="114" t="s">
        <v>235</v>
      </c>
      <c r="F50" s="114"/>
      <c r="G50" s="114"/>
      <c r="H50" s="53"/>
    </row>
    <row r="51" spans="1:8" hidden="1">
      <c r="A51" s="114"/>
      <c r="B51" s="114"/>
      <c r="C51" s="114"/>
      <c r="D51" s="114" t="s">
        <v>914</v>
      </c>
      <c r="E51" s="114" t="s">
        <v>550</v>
      </c>
      <c r="F51" s="114"/>
      <c r="G51" s="114"/>
      <c r="H51" s="53"/>
    </row>
    <row r="52" spans="1:8" hidden="1">
      <c r="A52" s="114"/>
      <c r="B52" s="114"/>
      <c r="C52" s="114" t="s">
        <v>476</v>
      </c>
      <c r="D52" s="114" t="s">
        <v>652</v>
      </c>
      <c r="E52" s="114"/>
      <c r="F52" s="114" t="s">
        <v>475</v>
      </c>
      <c r="G52" s="114" t="s">
        <v>477</v>
      </c>
      <c r="H52" s="53"/>
    </row>
    <row r="53" spans="1:8" hidden="1">
      <c r="A53" s="114"/>
      <c r="B53" s="114"/>
      <c r="C53" s="114" t="s">
        <v>475</v>
      </c>
      <c r="D53" s="53"/>
      <c r="E53" s="53"/>
      <c r="F53" s="53"/>
      <c r="G53" s="114"/>
      <c r="H53" s="53"/>
    </row>
    <row r="54" spans="1:8">
      <c r="A54" s="114"/>
      <c r="B54" s="114"/>
      <c r="C54" s="74"/>
      <c r="D54" s="71"/>
      <c r="E54" s="38"/>
      <c r="F54" s="53"/>
      <c r="G54" s="114"/>
      <c r="H54" s="53"/>
    </row>
    <row r="55" spans="1:8" hidden="1">
      <c r="A55" s="114"/>
      <c r="B55" s="114"/>
      <c r="C55" s="114" t="s">
        <v>475</v>
      </c>
      <c r="D55" s="53"/>
      <c r="E55" s="53"/>
      <c r="F55" s="53"/>
      <c r="G55" s="114"/>
      <c r="H55" s="53"/>
    </row>
    <row r="56" spans="1:8" hidden="1">
      <c r="A56" s="114"/>
      <c r="B56" s="114"/>
      <c r="C56" s="114" t="s">
        <v>478</v>
      </c>
      <c r="D56" s="114"/>
      <c r="E56" s="114"/>
      <c r="F56" s="114"/>
      <c r="G56" s="114" t="s">
        <v>479</v>
      </c>
      <c r="H56" s="53"/>
    </row>
    <row r="57" spans="1:8" hidden="1">
      <c r="A57" s="53"/>
      <c r="B57" s="53"/>
      <c r="C57" s="53"/>
      <c r="D57" s="53"/>
      <c r="E57" s="53"/>
      <c r="G57" s="53"/>
    </row>
    <row r="58" spans="1:8" hidden="1">
      <c r="A58" s="114"/>
      <c r="B58" s="114"/>
      <c r="C58" s="114" t="s">
        <v>790</v>
      </c>
      <c r="D58" s="114"/>
      <c r="E58" s="114"/>
      <c r="F58" s="114"/>
      <c r="G58" s="114"/>
    </row>
    <row r="59" spans="1:8" hidden="1">
      <c r="A59" s="114"/>
      <c r="B59" s="114"/>
      <c r="C59" s="114"/>
      <c r="D59" s="114"/>
      <c r="E59" s="114"/>
      <c r="F59" s="114"/>
      <c r="G59" s="114"/>
    </row>
    <row r="60" spans="1:8" hidden="1">
      <c r="A60" s="114"/>
      <c r="B60" s="114"/>
      <c r="C60" s="114"/>
      <c r="D60" s="114"/>
      <c r="E60" s="114"/>
      <c r="F60" s="114"/>
      <c r="G60" s="114"/>
    </row>
    <row r="61" spans="1:8" hidden="1">
      <c r="A61" s="114"/>
      <c r="B61" s="114"/>
      <c r="C61" s="114" t="s">
        <v>476</v>
      </c>
      <c r="D61" s="114" t="s">
        <v>480</v>
      </c>
      <c r="E61" s="114"/>
      <c r="F61" s="114" t="s">
        <v>475</v>
      </c>
      <c r="G61" s="114" t="s">
        <v>477</v>
      </c>
    </row>
    <row r="62" spans="1:8" hidden="1">
      <c r="A62" s="114"/>
      <c r="B62" s="114"/>
      <c r="C62" s="114" t="s">
        <v>475</v>
      </c>
      <c r="D62" s="53"/>
      <c r="E62" s="53"/>
      <c r="F62" s="53"/>
      <c r="G62" s="114"/>
    </row>
    <row r="63" spans="1:8">
      <c r="A63" s="114" t="s">
        <v>545</v>
      </c>
      <c r="B63" s="114"/>
      <c r="C63" s="114"/>
      <c r="D63" s="20" t="s">
        <v>542</v>
      </c>
      <c r="E63" s="39">
        <f>E14+E38</f>
        <v>0</v>
      </c>
      <c r="G63" s="114"/>
    </row>
    <row r="64" spans="1:8">
      <c r="A64" s="114" t="s">
        <v>421</v>
      </c>
      <c r="B64" s="114"/>
      <c r="C64" s="114"/>
      <c r="D64" s="20" t="s">
        <v>543</v>
      </c>
      <c r="E64" s="39">
        <f>E63*(100/9)</f>
        <v>0</v>
      </c>
      <c r="G64" s="114"/>
    </row>
    <row r="65" spans="1:7">
      <c r="A65" s="114"/>
      <c r="B65" s="114"/>
      <c r="C65" s="114" t="s">
        <v>475</v>
      </c>
      <c r="G65" s="114"/>
    </row>
    <row r="66" spans="1:7">
      <c r="A66" s="114"/>
      <c r="B66" s="114"/>
      <c r="C66" s="114" t="s">
        <v>478</v>
      </c>
      <c r="D66" s="114"/>
      <c r="E66" s="114"/>
      <c r="F66" s="114"/>
      <c r="G66" s="114" t="s">
        <v>479</v>
      </c>
    </row>
  </sheetData>
  <mergeCells count="1">
    <mergeCell ref="D1:H1"/>
  </mergeCells>
  <phoneticPr fontId="3" type="noConversion"/>
  <dataValidations count="3">
    <dataValidation type="decimal" allowBlank="1" showInputMessage="1" showErrorMessage="1" errorTitle="Input Error" error="Please enter a numeric value between 0 and 99999999999999999" sqref="E14:E18 E30:E32 E34:E35 E21 F22:F29 E38:E44 E59:E60 E63:E64 E47:E48 E57 F49:F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9999999999999900</formula2>
    </dataValidation>
    <dataValidation type="decimal" allowBlank="1" showInputMessage="1" showErrorMessage="1" error="Please enter numeric value between 0 and 9999999999999900" sqref="E54">
      <formula1>0</formula1>
      <formula2>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3"/>
  <sheetViews>
    <sheetView showGridLines="0" topLeftCell="D1" workbookViewId="0">
      <selection sqref="A1:C1048576"/>
    </sheetView>
  </sheetViews>
  <sheetFormatPr defaultRowHeight="15"/>
  <cols>
    <col min="1" max="3" width="0" hidden="1" customWidth="1"/>
    <col min="4" max="4" width="47.42578125" customWidth="1"/>
    <col min="5" max="5" width="19.85546875" customWidth="1"/>
  </cols>
  <sheetData>
    <row r="1" spans="1:8" ht="27.95" customHeight="1">
      <c r="A1" s="18" t="s">
        <v>422</v>
      </c>
      <c r="D1" s="123" t="s">
        <v>84</v>
      </c>
      <c r="E1" s="123"/>
      <c r="F1" s="123"/>
      <c r="G1" s="123"/>
      <c r="H1" s="123"/>
    </row>
    <row r="3" spans="1:8" hidden="1"/>
    <row r="4" spans="1:8" hidden="1"/>
    <row r="5" spans="1:8" hidden="1"/>
    <row r="7" spans="1:8">
      <c r="E7" s="42" t="s">
        <v>99</v>
      </c>
    </row>
    <row r="8" spans="1:8">
      <c r="A8" s="114"/>
      <c r="B8" s="114"/>
      <c r="C8" s="78" t="s">
        <v>423</v>
      </c>
      <c r="D8" s="78"/>
      <c r="E8" s="114"/>
      <c r="F8" s="114"/>
      <c r="G8" s="114"/>
    </row>
    <row r="9" spans="1:8" hidden="1">
      <c r="A9" s="114"/>
      <c r="B9" s="114"/>
      <c r="C9" s="114"/>
      <c r="D9" s="114"/>
      <c r="E9" s="114"/>
      <c r="F9" s="114"/>
      <c r="G9" s="114"/>
    </row>
    <row r="10" spans="1:8" hidden="1">
      <c r="A10" s="114"/>
      <c r="B10" s="114"/>
      <c r="C10" s="114"/>
      <c r="D10" s="114"/>
      <c r="E10" s="114"/>
      <c r="F10" s="114"/>
      <c r="G10" s="114"/>
    </row>
    <row r="11" spans="1:8" hidden="1">
      <c r="A11" s="114"/>
      <c r="B11" s="114"/>
      <c r="C11" s="114" t="s">
        <v>476</v>
      </c>
      <c r="D11" s="114" t="s">
        <v>480</v>
      </c>
      <c r="E11" s="114"/>
      <c r="F11" s="114" t="s">
        <v>475</v>
      </c>
      <c r="G11" s="114" t="s">
        <v>477</v>
      </c>
    </row>
    <row r="12" spans="1:8">
      <c r="A12" s="114"/>
      <c r="B12" s="114"/>
      <c r="C12" s="114" t="s">
        <v>480</v>
      </c>
      <c r="D12" s="20"/>
      <c r="E12" s="34" t="s">
        <v>544</v>
      </c>
      <c r="G12" s="114"/>
    </row>
    <row r="13" spans="1:8" hidden="1">
      <c r="A13" s="114"/>
      <c r="B13" s="114"/>
      <c r="C13" s="114" t="s">
        <v>475</v>
      </c>
      <c r="G13" s="114"/>
    </row>
    <row r="14" spans="1:8">
      <c r="A14" s="114" t="s">
        <v>442</v>
      </c>
      <c r="B14" s="114"/>
      <c r="C14" s="114"/>
      <c r="D14" s="21" t="s">
        <v>424</v>
      </c>
      <c r="E14" s="38"/>
      <c r="G14" s="114"/>
    </row>
    <row r="15" spans="1:8">
      <c r="A15" s="114" t="s">
        <v>443</v>
      </c>
      <c r="B15" s="114"/>
      <c r="C15" s="114"/>
      <c r="D15" s="21" t="s">
        <v>425</v>
      </c>
      <c r="E15" s="38"/>
      <c r="G15" s="114"/>
    </row>
    <row r="16" spans="1:8">
      <c r="A16" s="114" t="s">
        <v>444</v>
      </c>
      <c r="B16" s="114"/>
      <c r="C16" s="114"/>
      <c r="D16" s="21" t="s">
        <v>426</v>
      </c>
      <c r="E16" s="38"/>
      <c r="G16" s="114"/>
    </row>
    <row r="17" spans="1:7">
      <c r="A17" s="114" t="s">
        <v>445</v>
      </c>
      <c r="B17" s="114"/>
      <c r="C17" s="114"/>
      <c r="D17" s="21" t="s">
        <v>427</v>
      </c>
      <c r="E17" s="38"/>
      <c r="G17" s="114"/>
    </row>
    <row r="18" spans="1:7">
      <c r="A18" s="114" t="s">
        <v>446</v>
      </c>
      <c r="B18" s="114"/>
      <c r="C18" s="114"/>
      <c r="D18" s="21" t="s">
        <v>428</v>
      </c>
      <c r="E18" s="38"/>
      <c r="G18" s="114"/>
    </row>
    <row r="19" spans="1:7">
      <c r="A19" s="114" t="s">
        <v>269</v>
      </c>
      <c r="B19" s="114"/>
      <c r="C19" s="114"/>
      <c r="D19" s="21" t="s">
        <v>429</v>
      </c>
      <c r="E19" s="38"/>
      <c r="G19" s="114"/>
    </row>
    <row r="20" spans="1:7">
      <c r="A20" s="114" t="s">
        <v>270</v>
      </c>
      <c r="B20" s="114"/>
      <c r="C20" s="114"/>
      <c r="D20" s="21" t="s">
        <v>430</v>
      </c>
      <c r="E20" s="39">
        <f>E21+E22+E23+E24</f>
        <v>0</v>
      </c>
      <c r="G20" s="114"/>
    </row>
    <row r="21" spans="1:7">
      <c r="A21" s="114" t="s">
        <v>271</v>
      </c>
      <c r="B21" s="114"/>
      <c r="C21" s="114"/>
      <c r="D21" s="26" t="s">
        <v>431</v>
      </c>
      <c r="E21" s="38"/>
      <c r="G21" s="114"/>
    </row>
    <row r="22" spans="1:7">
      <c r="A22" s="114" t="s">
        <v>972</v>
      </c>
      <c r="B22" s="114"/>
      <c r="C22" s="114"/>
      <c r="D22" s="26" t="s">
        <v>441</v>
      </c>
      <c r="E22" s="38"/>
      <c r="G22" s="114"/>
    </row>
    <row r="23" spans="1:7">
      <c r="A23" s="114" t="s">
        <v>272</v>
      </c>
      <c r="B23" s="114"/>
      <c r="C23" s="114"/>
      <c r="D23" s="26" t="s">
        <v>432</v>
      </c>
      <c r="E23" s="38"/>
      <c r="G23" s="114"/>
    </row>
    <row r="24" spans="1:7">
      <c r="A24" s="114" t="s">
        <v>915</v>
      </c>
      <c r="B24" s="114"/>
      <c r="C24" s="114"/>
      <c r="D24" s="26" t="s">
        <v>433</v>
      </c>
      <c r="E24" s="38"/>
      <c r="G24" s="114"/>
    </row>
    <row r="25" spans="1:7">
      <c r="A25" s="114" t="s">
        <v>916</v>
      </c>
      <c r="B25" s="114"/>
      <c r="C25" s="114"/>
      <c r="D25" s="21" t="s">
        <v>434</v>
      </c>
      <c r="E25" s="38"/>
      <c r="G25" s="114"/>
    </row>
    <row r="26" spans="1:7">
      <c r="A26" s="114" t="s">
        <v>917</v>
      </c>
      <c r="B26" s="114"/>
      <c r="C26" s="114"/>
      <c r="D26" s="21" t="s">
        <v>435</v>
      </c>
      <c r="E26" s="38"/>
      <c r="G26" s="114"/>
    </row>
    <row r="27" spans="1:7">
      <c r="A27" s="114" t="s">
        <v>918</v>
      </c>
      <c r="B27" s="114"/>
      <c r="C27" s="114"/>
      <c r="D27" s="21" t="s">
        <v>436</v>
      </c>
      <c r="E27" s="38"/>
      <c r="G27" s="114"/>
    </row>
    <row r="28" spans="1:7">
      <c r="A28" s="114" t="s">
        <v>919</v>
      </c>
      <c r="B28" s="114"/>
      <c r="C28" s="114"/>
      <c r="D28" s="21" t="s">
        <v>437</v>
      </c>
      <c r="E28" s="38"/>
      <c r="G28" s="114"/>
    </row>
    <row r="29" spans="1:7">
      <c r="A29" s="114" t="s">
        <v>920</v>
      </c>
      <c r="B29" s="114"/>
      <c r="C29" s="114"/>
      <c r="D29" s="21" t="s">
        <v>438</v>
      </c>
      <c r="E29" s="38"/>
      <c r="G29" s="114"/>
    </row>
    <row r="30" spans="1:7">
      <c r="A30" s="114" t="s">
        <v>921</v>
      </c>
      <c r="B30" s="114"/>
      <c r="C30" s="114"/>
      <c r="D30" s="21" t="s">
        <v>439</v>
      </c>
      <c r="E30" s="38"/>
      <c r="G30" s="114"/>
    </row>
    <row r="31" spans="1:7">
      <c r="A31" s="114" t="s">
        <v>922</v>
      </c>
      <c r="B31" s="114"/>
      <c r="C31" s="114"/>
      <c r="D31" s="21" t="s">
        <v>440</v>
      </c>
      <c r="E31" s="38"/>
      <c r="G31" s="114"/>
    </row>
    <row r="32" spans="1:7">
      <c r="A32" s="114"/>
      <c r="B32" s="114"/>
      <c r="C32" s="114" t="s">
        <v>475</v>
      </c>
      <c r="G32" s="114"/>
    </row>
    <row r="33" spans="1:7">
      <c r="A33" s="114"/>
      <c r="B33" s="114"/>
      <c r="C33" s="114" t="s">
        <v>478</v>
      </c>
      <c r="D33" s="114"/>
      <c r="E33" s="114"/>
      <c r="F33" s="114"/>
      <c r="G33" s="114" t="s">
        <v>479</v>
      </c>
    </row>
  </sheetData>
  <mergeCells count="1">
    <mergeCell ref="D1:H1"/>
  </mergeCells>
  <phoneticPr fontId="3" type="noConversion"/>
  <dataValidations count="18"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8"/>
  <sheetViews>
    <sheetView showGridLines="0" tabSelected="1" topLeftCell="D1" workbookViewId="0">
      <selection activeCell="D21" sqref="D21"/>
    </sheetView>
  </sheetViews>
  <sheetFormatPr defaultRowHeight="15"/>
  <cols>
    <col min="1" max="3" width="0" hidden="1" customWidth="1"/>
    <col min="4" max="4" width="30.7109375" customWidth="1"/>
    <col min="5" max="5" width="30.7109375" style="22" customWidth="1"/>
    <col min="6" max="6" width="30.7109375" customWidth="1"/>
  </cols>
  <sheetData>
    <row r="1" spans="1:8" ht="27.95" customHeight="1">
      <c r="A1" s="18" t="s">
        <v>923</v>
      </c>
      <c r="D1" s="123" t="s">
        <v>85</v>
      </c>
      <c r="E1" s="123"/>
      <c r="F1" s="123"/>
      <c r="G1" s="123"/>
      <c r="H1" s="123"/>
    </row>
    <row r="3" spans="1:8" hidden="1"/>
    <row r="4" spans="1:8" hidden="1"/>
    <row r="5" spans="1:8" hidden="1"/>
    <row r="7" spans="1:8">
      <c r="E7" s="61" t="s">
        <v>99</v>
      </c>
    </row>
    <row r="8" spans="1:8" s="58" customFormat="1">
      <c r="E8" s="60"/>
    </row>
    <row r="9" spans="1:8" s="58" customFormat="1" hidden="1">
      <c r="E9" s="60"/>
    </row>
    <row r="10" spans="1:8" s="58" customFormat="1" hidden="1">
      <c r="E10" s="60"/>
    </row>
    <row r="11" spans="1:8" s="58" customFormat="1" hidden="1">
      <c r="E11" s="60"/>
    </row>
    <row r="12" spans="1:8" s="58" customFormat="1" hidden="1">
      <c r="E12" s="60"/>
    </row>
    <row r="13" spans="1:8" s="58" customFormat="1" hidden="1">
      <c r="E13" s="60"/>
    </row>
    <row r="14" spans="1:8" s="58" customFormat="1" hidden="1">
      <c r="A14" s="75"/>
      <c r="B14" s="75"/>
      <c r="C14" s="75" t="s">
        <v>517</v>
      </c>
      <c r="D14" s="75"/>
      <c r="E14" s="77"/>
      <c r="F14" s="75"/>
      <c r="G14" s="75"/>
      <c r="H14" s="75"/>
    </row>
    <row r="15" spans="1:8" s="58" customFormat="1" hidden="1">
      <c r="A15" s="75"/>
      <c r="B15" s="75"/>
      <c r="C15" s="75"/>
      <c r="D15" s="75"/>
      <c r="E15" s="77"/>
      <c r="F15" s="75"/>
      <c r="G15" s="75"/>
      <c r="H15" s="75"/>
    </row>
    <row r="16" spans="1:8" s="58" customFormat="1" hidden="1">
      <c r="A16" s="75"/>
      <c r="B16" s="75"/>
      <c r="C16" s="75"/>
      <c r="D16" s="75"/>
      <c r="E16" s="77"/>
      <c r="F16" s="75"/>
      <c r="G16" s="75"/>
      <c r="H16" s="75"/>
    </row>
    <row r="17" spans="1:8" s="58" customFormat="1" hidden="1">
      <c r="A17" s="75"/>
      <c r="B17" s="75"/>
      <c r="C17" s="75" t="s">
        <v>476</v>
      </c>
      <c r="D17" s="75"/>
      <c r="E17" s="77" t="s">
        <v>480</v>
      </c>
      <c r="F17" s="75"/>
      <c r="G17" s="75" t="s">
        <v>475</v>
      </c>
      <c r="H17" s="75" t="s">
        <v>477</v>
      </c>
    </row>
    <row r="18" spans="1:8" s="58" customFormat="1">
      <c r="A18" s="75"/>
      <c r="B18" s="75"/>
      <c r="C18" s="76" t="s">
        <v>480</v>
      </c>
      <c r="D18" s="59" t="s">
        <v>518</v>
      </c>
      <c r="E18" s="59" t="s">
        <v>519</v>
      </c>
      <c r="F18" s="59" t="s">
        <v>927</v>
      </c>
      <c r="H18" s="75"/>
    </row>
    <row r="19" spans="1:8" s="58" customFormat="1" hidden="1">
      <c r="A19" s="75"/>
      <c r="B19" s="75"/>
      <c r="C19" s="75" t="s">
        <v>475</v>
      </c>
      <c r="E19" s="60"/>
      <c r="H19" s="75"/>
    </row>
    <row r="20" spans="1:8" s="58" customFormat="1">
      <c r="A20" s="75"/>
      <c r="B20" s="75"/>
      <c r="C20" s="75"/>
      <c r="D20" s="72"/>
      <c r="E20" s="62" t="s">
        <v>520</v>
      </c>
      <c r="F20" s="72"/>
      <c r="H20" s="75"/>
    </row>
    <row r="21" spans="1:8" s="58" customFormat="1">
      <c r="A21" s="75"/>
      <c r="B21" s="75"/>
      <c r="C21" s="75"/>
      <c r="D21" s="64"/>
      <c r="E21" s="62" t="s">
        <v>924</v>
      </c>
      <c r="F21" s="64"/>
      <c r="H21" s="75"/>
    </row>
    <row r="22" spans="1:8" s="58" customFormat="1">
      <c r="A22" s="75"/>
      <c r="B22" s="75"/>
      <c r="C22" s="75"/>
      <c r="D22" s="64"/>
      <c r="E22" s="62" t="s">
        <v>925</v>
      </c>
      <c r="F22" s="64"/>
      <c r="H22" s="75"/>
    </row>
    <row r="23" spans="1:8">
      <c r="A23" s="114"/>
      <c r="B23" s="114"/>
      <c r="C23" s="114"/>
      <c r="D23" s="64"/>
      <c r="E23" s="62" t="s">
        <v>521</v>
      </c>
      <c r="F23" s="64"/>
      <c r="H23" s="114"/>
    </row>
    <row r="24" spans="1:8">
      <c r="A24" s="114"/>
      <c r="B24" s="114"/>
      <c r="C24" s="114"/>
      <c r="D24" s="66"/>
      <c r="E24" s="62" t="s">
        <v>522</v>
      </c>
      <c r="F24" s="66"/>
      <c r="H24" s="114"/>
    </row>
    <row r="25" spans="1:8">
      <c r="A25" s="114"/>
      <c r="B25" s="114"/>
      <c r="C25" s="114"/>
      <c r="D25" s="64"/>
      <c r="E25" s="62" t="s">
        <v>926</v>
      </c>
      <c r="F25" s="64"/>
      <c r="H25" s="114"/>
    </row>
    <row r="26" spans="1:8">
      <c r="A26" s="114"/>
      <c r="B26" s="114"/>
      <c r="C26" s="114"/>
      <c r="D26" s="65"/>
      <c r="E26" s="62" t="s">
        <v>928</v>
      </c>
      <c r="F26" s="65"/>
      <c r="H26" s="114"/>
    </row>
    <row r="27" spans="1:8">
      <c r="A27" s="114"/>
      <c r="B27" s="114"/>
      <c r="C27" s="114" t="s">
        <v>475</v>
      </c>
      <c r="H27" s="114"/>
    </row>
    <row r="28" spans="1:8">
      <c r="A28" s="114"/>
      <c r="B28" s="114"/>
      <c r="C28" s="114" t="s">
        <v>478</v>
      </c>
      <c r="D28" s="114"/>
      <c r="E28" s="73"/>
      <c r="F28" s="114"/>
      <c r="G28" s="114"/>
      <c r="H28" s="114" t="s">
        <v>479</v>
      </c>
    </row>
  </sheetData>
  <mergeCells count="1">
    <mergeCell ref="D1:H1"/>
  </mergeCells>
  <phoneticPr fontId="3" type="noConversion"/>
  <dataValidations count="1">
    <dataValidation type="whole" allowBlank="1" showInputMessage="1" showErrorMessage="1" errorTitle="Input Error" error="Please enter a Whole Number between 1000000000 and 9999999999" sqref="D24 F24">
      <formula1>1000000000</formula1>
      <formula2>9999999999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13"/>
  <sheetViews>
    <sheetView topLeftCell="I1" workbookViewId="0">
      <selection activeCell="O17" sqref="O17"/>
    </sheetView>
  </sheetViews>
  <sheetFormatPr defaultRowHeight="15"/>
  <sheetData>
    <row r="1" spans="1:5">
      <c r="A1" s="27">
        <f>'RWAE-SECTION A - ASSETS'!I15</f>
        <v>0</v>
      </c>
      <c r="B1" t="s">
        <v>887</v>
      </c>
      <c r="C1" t="s">
        <v>887</v>
      </c>
      <c r="E1" t="s">
        <v>888</v>
      </c>
    </row>
    <row r="2" spans="1:5">
      <c r="A2" s="27">
        <f>'RWAE-SECTION A - ASSETS'!I67</f>
        <v>0</v>
      </c>
      <c r="B2" t="s">
        <v>887</v>
      </c>
      <c r="C2" t="s">
        <v>887</v>
      </c>
      <c r="E2" t="s">
        <v>888</v>
      </c>
    </row>
    <row r="3" spans="1:5">
      <c r="A3" s="27">
        <f>'RWAE-SECTION A - ASSETS'!I66</f>
        <v>0</v>
      </c>
      <c r="B3" t="s">
        <v>887</v>
      </c>
      <c r="C3" t="s">
        <v>887</v>
      </c>
      <c r="E3" t="s">
        <v>888</v>
      </c>
    </row>
    <row r="4" spans="1:5">
      <c r="A4" s="27">
        <f>'RWAE-SECTION A - ASSETS'!I59</f>
        <v>0</v>
      </c>
      <c r="B4" t="s">
        <v>887</v>
      </c>
      <c r="C4" t="s">
        <v>887</v>
      </c>
      <c r="E4" t="s">
        <v>888</v>
      </c>
    </row>
    <row r="5" spans="1:5">
      <c r="A5" s="27">
        <f>'RWAE-SECTION A - ASSETS'!I45</f>
        <v>0</v>
      </c>
      <c r="B5" t="s">
        <v>887</v>
      </c>
      <c r="C5" t="s">
        <v>887</v>
      </c>
      <c r="E5" t="s">
        <v>888</v>
      </c>
    </row>
    <row r="6" spans="1:5">
      <c r="A6" s="27">
        <f>'RWAE-SECTION A - ASSETS'!I44</f>
        <v>0</v>
      </c>
      <c r="B6" t="s">
        <v>887</v>
      </c>
      <c r="C6" t="s">
        <v>887</v>
      </c>
      <c r="E6" t="s">
        <v>888</v>
      </c>
    </row>
    <row r="7" spans="1:5">
      <c r="A7" s="27">
        <f>'RWAE-SECTION A - ASSETS'!I42</f>
        <v>0</v>
      </c>
      <c r="B7" t="s">
        <v>887</v>
      </c>
      <c r="C7" t="s">
        <v>887</v>
      </c>
      <c r="E7" t="s">
        <v>888</v>
      </c>
    </row>
    <row r="8" spans="1:5">
      <c r="A8" s="27">
        <f>'RWAE-SECTION A - ASSETS'!I16</f>
        <v>20</v>
      </c>
      <c r="B8" t="s">
        <v>887</v>
      </c>
      <c r="C8" t="s">
        <v>887</v>
      </c>
      <c r="E8" t="s">
        <v>889</v>
      </c>
    </row>
    <row r="9" spans="1:5">
      <c r="A9" s="27">
        <f>'RWAE-SECTION A - ASSETS'!I17</f>
        <v>20</v>
      </c>
      <c r="B9" t="s">
        <v>887</v>
      </c>
      <c r="C9" t="s">
        <v>887</v>
      </c>
      <c r="E9" t="s">
        <v>889</v>
      </c>
    </row>
    <row r="10" spans="1:5">
      <c r="A10" s="27">
        <f>'RWAE-SECTION A - ASSETS'!I40</f>
        <v>20</v>
      </c>
      <c r="B10" t="s">
        <v>887</v>
      </c>
      <c r="C10" t="s">
        <v>887</v>
      </c>
      <c r="E10" t="s">
        <v>889</v>
      </c>
    </row>
    <row r="11" spans="1:5">
      <c r="A11" s="27">
        <f>'RWAE-SECTION A - ASSETS'!I47</f>
        <v>20</v>
      </c>
      <c r="B11" t="s">
        <v>887</v>
      </c>
      <c r="C11" t="s">
        <v>887</v>
      </c>
      <c r="E11" t="s">
        <v>889</v>
      </c>
    </row>
    <row r="12" spans="1:5">
      <c r="A12" s="27">
        <f>'RWAE-SECTION A - ASSETS'!I48</f>
        <v>20</v>
      </c>
      <c r="B12" t="s">
        <v>887</v>
      </c>
      <c r="C12" t="s">
        <v>887</v>
      </c>
      <c r="E12" t="s">
        <v>889</v>
      </c>
    </row>
    <row r="13" spans="1:5">
      <c r="A13" s="27">
        <f>'RWAE-SECTION A - ASSETS'!I49</f>
        <v>50</v>
      </c>
      <c r="B13" t="s">
        <v>887</v>
      </c>
      <c r="C13" t="s">
        <v>887</v>
      </c>
      <c r="E13" t="s">
        <v>889</v>
      </c>
    </row>
    <row r="14" spans="1:5">
      <c r="A14" s="27">
        <f>'RWAE-SECTION A - ASSETS'!I60</f>
        <v>20</v>
      </c>
      <c r="B14" t="s">
        <v>887</v>
      </c>
      <c r="C14" t="s">
        <v>887</v>
      </c>
      <c r="E14" t="s">
        <v>889</v>
      </c>
    </row>
    <row r="15" spans="1:5">
      <c r="A15" s="27">
        <f>'RWAE-SECTION A - ASSETS'!I61</f>
        <v>20</v>
      </c>
      <c r="B15" t="s">
        <v>887</v>
      </c>
      <c r="C15" t="s">
        <v>887</v>
      </c>
      <c r="E15" t="s">
        <v>889</v>
      </c>
    </row>
    <row r="16" spans="1:5">
      <c r="A16" s="27">
        <f>'RWAE-SECTION A - ASSETS'!I62</f>
        <v>20</v>
      </c>
      <c r="B16" t="s">
        <v>887</v>
      </c>
      <c r="C16" t="s">
        <v>887</v>
      </c>
      <c r="E16" t="s">
        <v>889</v>
      </c>
    </row>
    <row r="17" spans="1:5">
      <c r="A17" s="27">
        <f>'RWAE-SECTION A - ASSETS'!I63</f>
        <v>20</v>
      </c>
      <c r="B17" t="s">
        <v>887</v>
      </c>
      <c r="C17" t="s">
        <v>887</v>
      </c>
      <c r="E17" t="s">
        <v>889</v>
      </c>
    </row>
    <row r="18" spans="1:5">
      <c r="A18" s="27">
        <f>'RWAE-SECTION A - ASSETS'!I19</f>
        <v>0</v>
      </c>
      <c r="B18" t="s">
        <v>887</v>
      </c>
      <c r="C18" t="s">
        <v>887</v>
      </c>
      <c r="E18" t="s">
        <v>890</v>
      </c>
    </row>
    <row r="19" spans="1:5">
      <c r="A19" s="27">
        <f>'RWAE-SECTION A - ASSETS'!I31</f>
        <v>0</v>
      </c>
      <c r="B19" t="s">
        <v>887</v>
      </c>
      <c r="C19" t="s">
        <v>887</v>
      </c>
      <c r="E19" t="s">
        <v>890</v>
      </c>
    </row>
    <row r="20" spans="1:5">
      <c r="A20" s="27">
        <f>'RWAE-SECTION A - ASSETS'!I20</f>
        <v>100</v>
      </c>
      <c r="B20" t="s">
        <v>887</v>
      </c>
      <c r="C20" t="s">
        <v>887</v>
      </c>
      <c r="E20" t="s">
        <v>891</v>
      </c>
    </row>
    <row r="21" spans="1:5">
      <c r="A21" s="27">
        <f>'RWAE-SECTION A - ASSETS'!I25</f>
        <v>100</v>
      </c>
      <c r="B21" t="s">
        <v>887</v>
      </c>
      <c r="C21" t="s">
        <v>887</v>
      </c>
      <c r="E21" t="s">
        <v>891</v>
      </c>
    </row>
    <row r="22" spans="1:5">
      <c r="A22" s="27">
        <f>'RWAE-SECTION A - ASSETS'!I33</f>
        <v>100</v>
      </c>
      <c r="B22" t="s">
        <v>887</v>
      </c>
      <c r="C22" t="s">
        <v>887</v>
      </c>
      <c r="E22" t="s">
        <v>891</v>
      </c>
    </row>
    <row r="23" spans="1:5">
      <c r="A23" s="27">
        <f>'RWAE-SECTION A - ASSETS'!I34</f>
        <v>0</v>
      </c>
      <c r="B23" t="s">
        <v>887</v>
      </c>
      <c r="C23" t="s">
        <v>887</v>
      </c>
      <c r="E23" t="s">
        <v>891</v>
      </c>
    </row>
    <row r="24" spans="1:5">
      <c r="A24" s="27">
        <f>'RWAE-SECTION A - ASSETS'!I21</f>
        <v>20</v>
      </c>
      <c r="B24" t="s">
        <v>887</v>
      </c>
      <c r="C24" t="s">
        <v>887</v>
      </c>
      <c r="E24" t="s">
        <v>560</v>
      </c>
    </row>
    <row r="25" spans="1:5">
      <c r="A25" s="27">
        <f>'RWAE-SECTION A - ASSETS'!I22</f>
        <v>20</v>
      </c>
      <c r="B25" t="s">
        <v>887</v>
      </c>
      <c r="C25" t="s">
        <v>887</v>
      </c>
      <c r="E25" t="s">
        <v>560</v>
      </c>
    </row>
    <row r="26" spans="1:5">
      <c r="A26" s="27">
        <f>'RWAE-SECTION A - ASSETS'!I23</f>
        <v>20</v>
      </c>
      <c r="B26" t="s">
        <v>887</v>
      </c>
      <c r="C26" t="s">
        <v>887</v>
      </c>
      <c r="E26" t="s">
        <v>560</v>
      </c>
    </row>
    <row r="27" spans="1:5">
      <c r="A27" s="27">
        <f>'RWAE-SECTION A - ASSETS'!I24</f>
        <v>20</v>
      </c>
      <c r="B27" t="s">
        <v>887</v>
      </c>
      <c r="C27" t="s">
        <v>887</v>
      </c>
      <c r="E27" t="s">
        <v>560</v>
      </c>
    </row>
    <row r="28" spans="1:5">
      <c r="A28" s="27">
        <f>'RWAE-SECTION A - ASSETS'!I32</f>
        <v>20</v>
      </c>
      <c r="B28" t="s">
        <v>887</v>
      </c>
      <c r="C28" t="s">
        <v>887</v>
      </c>
      <c r="E28" t="s">
        <v>560</v>
      </c>
    </row>
    <row r="29" spans="1:5">
      <c r="A29" s="27">
        <f>'RWAE-SECTION A - ASSETS'!I26</f>
        <v>50</v>
      </c>
      <c r="B29" t="s">
        <v>887</v>
      </c>
      <c r="C29" t="s">
        <v>887</v>
      </c>
      <c r="E29" t="s">
        <v>561</v>
      </c>
    </row>
    <row r="30" spans="1:5">
      <c r="A30" s="27">
        <f>'RWAE-SECTION A - ASSETS'!I41</f>
        <v>100</v>
      </c>
      <c r="B30" t="s">
        <v>887</v>
      </c>
      <c r="C30" t="s">
        <v>887</v>
      </c>
      <c r="E30" t="s">
        <v>562</v>
      </c>
    </row>
    <row r="31" spans="1:5">
      <c r="A31" s="27">
        <f>'RWAE-SECTION A - ASSETS'!I46</f>
        <v>100</v>
      </c>
      <c r="B31" t="s">
        <v>887</v>
      </c>
      <c r="C31" t="s">
        <v>887</v>
      </c>
      <c r="E31" t="s">
        <v>562</v>
      </c>
    </row>
    <row r="32" spans="1:5">
      <c r="A32" s="27">
        <f>'RWAE-SECTION A - ASSETS'!I50</f>
        <v>100</v>
      </c>
      <c r="B32" t="s">
        <v>887</v>
      </c>
      <c r="C32" t="s">
        <v>887</v>
      </c>
      <c r="E32" t="s">
        <v>562</v>
      </c>
    </row>
    <row r="33" spans="1:5">
      <c r="A33" s="27">
        <f>'RWAE-SECTION A - ASSETS'!I53</f>
        <v>100</v>
      </c>
      <c r="B33" t="s">
        <v>887</v>
      </c>
      <c r="C33" t="s">
        <v>887</v>
      </c>
      <c r="E33" t="s">
        <v>562</v>
      </c>
    </row>
    <row r="34" spans="1:5">
      <c r="A34" s="27">
        <f>'RWAE-SECTION A - ASSETS'!I64</f>
        <v>100</v>
      </c>
      <c r="B34" t="s">
        <v>887</v>
      </c>
      <c r="C34" t="s">
        <v>887</v>
      </c>
      <c r="E34" t="s">
        <v>562</v>
      </c>
    </row>
    <row r="35" spans="1:5">
      <c r="A35" s="27">
        <f>'RWAE-SECTION A - ASSETS'!I65</f>
        <v>100</v>
      </c>
      <c r="B35" t="s">
        <v>887</v>
      </c>
      <c r="C35" t="s">
        <v>887</v>
      </c>
      <c r="E35" t="s">
        <v>562</v>
      </c>
    </row>
    <row r="36" spans="1:5">
      <c r="A36" s="27">
        <f>'RWAE-SECTION A - ASSETS'!I73</f>
        <v>100</v>
      </c>
      <c r="B36" t="s">
        <v>887</v>
      </c>
      <c r="C36" t="s">
        <v>887</v>
      </c>
      <c r="E36" t="s">
        <v>562</v>
      </c>
    </row>
    <row r="37" spans="1:5">
      <c r="A37" s="27">
        <f>'RWAE-SECTION A - ASSETS'!I51</f>
        <v>50</v>
      </c>
      <c r="B37" t="s">
        <v>887</v>
      </c>
      <c r="C37" t="s">
        <v>887</v>
      </c>
      <c r="E37" t="s">
        <v>563</v>
      </c>
    </row>
    <row r="38" spans="1:5">
      <c r="A38" s="27">
        <f>'RWAE-SECTION B-ContCrExp'!J15</f>
        <v>0</v>
      </c>
      <c r="B38" t="s">
        <v>593</v>
      </c>
      <c r="C38" t="s">
        <v>593</v>
      </c>
      <c r="E38" t="s">
        <v>888</v>
      </c>
    </row>
    <row r="39" spans="1:5">
      <c r="A39" s="27">
        <f>'RWAE-SECTION B-ContCrExp'!J20</f>
        <v>0</v>
      </c>
      <c r="B39" t="s">
        <v>593</v>
      </c>
      <c r="C39" t="s">
        <v>593</v>
      </c>
      <c r="E39" t="s">
        <v>888</v>
      </c>
    </row>
    <row r="40" spans="1:5">
      <c r="A40" s="27">
        <f>'RWAE-SECTION B-ContCrExp'!J25</f>
        <v>0</v>
      </c>
      <c r="B40" t="s">
        <v>593</v>
      </c>
      <c r="C40" t="s">
        <v>593</v>
      </c>
      <c r="E40" t="s">
        <v>888</v>
      </c>
    </row>
    <row r="41" spans="1:5">
      <c r="A41" s="27">
        <f>'RWAE-SECTION B-ContCrExp'!J30</f>
        <v>0</v>
      </c>
      <c r="B41" t="s">
        <v>593</v>
      </c>
      <c r="C41" t="s">
        <v>593</v>
      </c>
      <c r="E41" t="s">
        <v>888</v>
      </c>
    </row>
    <row r="42" spans="1:5">
      <c r="A42" s="27">
        <f>'RWAE-SECTION B-ContCrExp'!J35</f>
        <v>0</v>
      </c>
      <c r="B42" t="s">
        <v>593</v>
      </c>
      <c r="C42" t="s">
        <v>593</v>
      </c>
      <c r="E42" t="s">
        <v>888</v>
      </c>
    </row>
    <row r="43" spans="1:5">
      <c r="A43" s="27">
        <f>'RWAE-SECTION B-ContCrExp'!J40</f>
        <v>0</v>
      </c>
      <c r="B43" t="s">
        <v>593</v>
      </c>
      <c r="C43" t="s">
        <v>593</v>
      </c>
      <c r="E43" t="s">
        <v>888</v>
      </c>
    </row>
    <row r="44" spans="1:5">
      <c r="A44" s="27">
        <f>'RWAE-SECTION B-ContCrExp'!J45</f>
        <v>0</v>
      </c>
      <c r="B44" t="s">
        <v>593</v>
      </c>
      <c r="C44" t="s">
        <v>593</v>
      </c>
      <c r="E44" t="s">
        <v>888</v>
      </c>
    </row>
    <row r="45" spans="1:5">
      <c r="A45" s="27">
        <f>'RWAE-SECTION B-ContCrExp'!J50</f>
        <v>0</v>
      </c>
      <c r="B45" t="s">
        <v>593</v>
      </c>
      <c r="C45" t="s">
        <v>593</v>
      </c>
      <c r="E45" t="s">
        <v>888</v>
      </c>
    </row>
    <row r="46" spans="1:5">
      <c r="A46" s="27">
        <f>'RWAE-SECTION B-ContCrExp'!J55</f>
        <v>0</v>
      </c>
      <c r="B46" t="s">
        <v>593</v>
      </c>
      <c r="C46" t="s">
        <v>593</v>
      </c>
      <c r="E46" t="s">
        <v>888</v>
      </c>
    </row>
    <row r="47" spans="1:5">
      <c r="A47" s="27">
        <f>'RWAE-SECTION B-ContCrExp'!J60</f>
        <v>0</v>
      </c>
      <c r="B47" t="s">
        <v>593</v>
      </c>
      <c r="C47" t="s">
        <v>593</v>
      </c>
      <c r="E47" t="s">
        <v>888</v>
      </c>
    </row>
    <row r="48" spans="1:5">
      <c r="A48" s="27">
        <f>'RWAE-SECTION B-ContCrExp'!J74</f>
        <v>0</v>
      </c>
      <c r="B48" t="s">
        <v>593</v>
      </c>
      <c r="C48" t="s">
        <v>593</v>
      </c>
      <c r="E48" t="s">
        <v>888</v>
      </c>
    </row>
    <row r="49" spans="1:5">
      <c r="A49" s="27">
        <f>'RWAE-SECTION B-ContCrExp'!J16</f>
        <v>20</v>
      </c>
      <c r="B49" t="s">
        <v>593</v>
      </c>
      <c r="C49" t="s">
        <v>593</v>
      </c>
      <c r="E49" t="s">
        <v>889</v>
      </c>
    </row>
    <row r="50" spans="1:5">
      <c r="A50" s="27">
        <f>'RWAE-SECTION B-ContCrExp'!J21</f>
        <v>20</v>
      </c>
      <c r="B50" t="s">
        <v>593</v>
      </c>
      <c r="C50" t="s">
        <v>593</v>
      </c>
      <c r="E50" t="s">
        <v>889</v>
      </c>
    </row>
    <row r="51" spans="1:5">
      <c r="A51" s="27">
        <f>'RWAE-SECTION B-ContCrExp'!J26</f>
        <v>20</v>
      </c>
      <c r="B51" t="s">
        <v>593</v>
      </c>
      <c r="C51" t="s">
        <v>593</v>
      </c>
      <c r="E51" t="s">
        <v>889</v>
      </c>
    </row>
    <row r="52" spans="1:5">
      <c r="A52" s="27">
        <f>'RWAE-SECTION B-ContCrExp'!J31</f>
        <v>20</v>
      </c>
      <c r="B52" t="s">
        <v>593</v>
      </c>
      <c r="C52" t="s">
        <v>593</v>
      </c>
      <c r="E52" t="s">
        <v>889</v>
      </c>
    </row>
    <row r="53" spans="1:5">
      <c r="A53" s="27">
        <f>'RWAE-SECTION B-ContCrExp'!J36</f>
        <v>20</v>
      </c>
      <c r="B53" t="s">
        <v>593</v>
      </c>
      <c r="C53" t="s">
        <v>593</v>
      </c>
      <c r="E53" t="s">
        <v>889</v>
      </c>
    </row>
    <row r="54" spans="1:5">
      <c r="A54" s="27">
        <f>'RWAE-SECTION B-ContCrExp'!J41</f>
        <v>20</v>
      </c>
      <c r="B54" t="s">
        <v>593</v>
      </c>
      <c r="C54" t="s">
        <v>593</v>
      </c>
      <c r="E54" t="s">
        <v>889</v>
      </c>
    </row>
    <row r="55" spans="1:5">
      <c r="A55" s="27">
        <f>'RWAE-SECTION B-ContCrExp'!J46</f>
        <v>20</v>
      </c>
      <c r="B55" t="s">
        <v>593</v>
      </c>
      <c r="C55" t="s">
        <v>593</v>
      </c>
      <c r="E55" t="s">
        <v>889</v>
      </c>
    </row>
    <row r="56" spans="1:5">
      <c r="A56" s="27">
        <f>'RWAE-SECTION B-ContCrExp'!J51</f>
        <v>20</v>
      </c>
      <c r="B56" t="s">
        <v>593</v>
      </c>
      <c r="C56" t="s">
        <v>593</v>
      </c>
      <c r="E56" t="s">
        <v>889</v>
      </c>
    </row>
    <row r="57" spans="1:5">
      <c r="A57" s="27">
        <f>'RWAE-SECTION B-ContCrExp'!J56</f>
        <v>20</v>
      </c>
      <c r="B57" t="s">
        <v>593</v>
      </c>
      <c r="C57" t="s">
        <v>593</v>
      </c>
      <c r="E57" t="s">
        <v>889</v>
      </c>
    </row>
    <row r="58" spans="1:5">
      <c r="A58" s="27">
        <f>'RWAE-SECTION B-ContCrExp'!J61</f>
        <v>20</v>
      </c>
      <c r="B58" t="s">
        <v>593</v>
      </c>
      <c r="C58" t="s">
        <v>593</v>
      </c>
      <c r="E58" t="s">
        <v>889</v>
      </c>
    </row>
    <row r="59" spans="1:5">
      <c r="A59" s="27">
        <f>'RWAE-SECTION B-ContCrExp'!J69</f>
        <v>20</v>
      </c>
      <c r="B59" t="s">
        <v>593</v>
      </c>
      <c r="C59" t="s">
        <v>593</v>
      </c>
      <c r="E59" t="s">
        <v>889</v>
      </c>
    </row>
    <row r="60" spans="1:5">
      <c r="A60" s="27">
        <f>'RWAE-SECTION B-ContCrExp'!J17</f>
        <v>50</v>
      </c>
      <c r="B60" t="s">
        <v>593</v>
      </c>
      <c r="C60" t="s">
        <v>593</v>
      </c>
      <c r="E60" t="s">
        <v>563</v>
      </c>
    </row>
    <row r="61" spans="1:5">
      <c r="A61" s="27">
        <f>'RWAE-SECTION B-ContCrExp'!J22</f>
        <v>50</v>
      </c>
      <c r="B61" t="s">
        <v>593</v>
      </c>
      <c r="C61" t="s">
        <v>593</v>
      </c>
      <c r="E61" t="s">
        <v>563</v>
      </c>
    </row>
    <row r="62" spans="1:5">
      <c r="A62" s="27">
        <f>'RWAE-SECTION B-ContCrExp'!J27</f>
        <v>50</v>
      </c>
      <c r="B62" t="s">
        <v>593</v>
      </c>
      <c r="C62" t="s">
        <v>593</v>
      </c>
      <c r="E62" t="s">
        <v>563</v>
      </c>
    </row>
    <row r="63" spans="1:5">
      <c r="A63" s="27">
        <f>'RWAE-SECTION B-ContCrExp'!J32</f>
        <v>50</v>
      </c>
      <c r="B63" t="s">
        <v>593</v>
      </c>
      <c r="C63" t="s">
        <v>593</v>
      </c>
      <c r="E63" t="s">
        <v>563</v>
      </c>
    </row>
    <row r="64" spans="1:5">
      <c r="A64" s="27">
        <f>'RWAE-SECTION B-ContCrExp'!J37</f>
        <v>50</v>
      </c>
      <c r="B64" t="s">
        <v>593</v>
      </c>
      <c r="C64" t="s">
        <v>593</v>
      </c>
      <c r="E64" t="s">
        <v>563</v>
      </c>
    </row>
    <row r="65" spans="1:5">
      <c r="A65" s="27">
        <f>'RWAE-SECTION B-ContCrExp'!J42</f>
        <v>50</v>
      </c>
      <c r="B65" t="s">
        <v>593</v>
      </c>
      <c r="C65" t="s">
        <v>593</v>
      </c>
      <c r="E65" t="s">
        <v>563</v>
      </c>
    </row>
    <row r="66" spans="1:5">
      <c r="A66" s="27">
        <f>'RWAE-SECTION B-ContCrExp'!J47</f>
        <v>50</v>
      </c>
      <c r="B66" t="s">
        <v>593</v>
      </c>
      <c r="C66" t="s">
        <v>593</v>
      </c>
      <c r="E66" t="s">
        <v>563</v>
      </c>
    </row>
    <row r="67" spans="1:5">
      <c r="A67" s="27">
        <f>'RWAE-SECTION B-ContCrExp'!J52</f>
        <v>50</v>
      </c>
      <c r="B67" t="s">
        <v>593</v>
      </c>
      <c r="C67" t="s">
        <v>593</v>
      </c>
      <c r="E67" t="s">
        <v>563</v>
      </c>
    </row>
    <row r="68" spans="1:5">
      <c r="A68" s="27">
        <f>'RWAE-SECTION B-ContCrExp'!J57</f>
        <v>50</v>
      </c>
      <c r="B68" t="s">
        <v>593</v>
      </c>
      <c r="C68" t="s">
        <v>593</v>
      </c>
      <c r="E68" t="s">
        <v>563</v>
      </c>
    </row>
    <row r="69" spans="1:5">
      <c r="A69" s="27">
        <f>'RWAE-SECTION B-ContCrExp'!J62</f>
        <v>50</v>
      </c>
      <c r="B69" t="s">
        <v>593</v>
      </c>
      <c r="C69" t="s">
        <v>593</v>
      </c>
      <c r="E69" t="s">
        <v>563</v>
      </c>
    </row>
    <row r="70" spans="1:5">
      <c r="A70" s="27">
        <f>'RWAE-SECTION B-ContCrExp'!J70</f>
        <v>50</v>
      </c>
      <c r="B70" t="s">
        <v>593</v>
      </c>
      <c r="C70" t="s">
        <v>593</v>
      </c>
      <c r="E70" t="s">
        <v>563</v>
      </c>
    </row>
    <row r="71" spans="1:5">
      <c r="A71" s="27">
        <f>'RWAE-SECTION B-ContCrExp'!J18</f>
        <v>100</v>
      </c>
      <c r="B71" t="s">
        <v>593</v>
      </c>
      <c r="C71" t="s">
        <v>593</v>
      </c>
      <c r="E71" t="s">
        <v>562</v>
      </c>
    </row>
    <row r="72" spans="1:5">
      <c r="A72" s="27">
        <f>'RWAE-SECTION B-ContCrExp'!J23</f>
        <v>100</v>
      </c>
      <c r="B72" t="s">
        <v>593</v>
      </c>
      <c r="C72" t="s">
        <v>593</v>
      </c>
      <c r="E72" t="s">
        <v>562</v>
      </c>
    </row>
    <row r="73" spans="1:5">
      <c r="A73" s="27">
        <f>'RWAE-SECTION B-ContCrExp'!J28</f>
        <v>100</v>
      </c>
      <c r="B73" t="s">
        <v>593</v>
      </c>
      <c r="C73" t="s">
        <v>593</v>
      </c>
      <c r="E73" t="s">
        <v>562</v>
      </c>
    </row>
    <row r="74" spans="1:5">
      <c r="A74" s="27">
        <f>'RWAE-SECTION B-ContCrExp'!J33</f>
        <v>100</v>
      </c>
      <c r="B74" t="s">
        <v>593</v>
      </c>
      <c r="C74" t="s">
        <v>593</v>
      </c>
      <c r="E74" t="s">
        <v>562</v>
      </c>
    </row>
    <row r="75" spans="1:5">
      <c r="A75" s="27">
        <f>'RWAE-SECTION B-ContCrExp'!J38</f>
        <v>100</v>
      </c>
      <c r="B75" t="s">
        <v>593</v>
      </c>
      <c r="C75" t="s">
        <v>593</v>
      </c>
      <c r="E75" t="s">
        <v>562</v>
      </c>
    </row>
    <row r="76" spans="1:5">
      <c r="A76" s="27">
        <f>'RWAE-SECTION B-ContCrExp'!J43</f>
        <v>100</v>
      </c>
      <c r="B76" t="s">
        <v>593</v>
      </c>
      <c r="C76" t="s">
        <v>593</v>
      </c>
      <c r="E76" t="s">
        <v>562</v>
      </c>
    </row>
    <row r="77" spans="1:5">
      <c r="A77" s="27">
        <f>'RWAE-SECTION B-ContCrExp'!J48</f>
        <v>100</v>
      </c>
      <c r="B77" t="s">
        <v>593</v>
      </c>
      <c r="C77" t="s">
        <v>593</v>
      </c>
      <c r="E77" t="s">
        <v>562</v>
      </c>
    </row>
    <row r="78" spans="1:5">
      <c r="A78" s="27">
        <f>'RWAE-SECTION B-ContCrExp'!J53</f>
        <v>100</v>
      </c>
      <c r="B78" t="s">
        <v>593</v>
      </c>
      <c r="C78" t="s">
        <v>593</v>
      </c>
      <c r="E78" t="s">
        <v>562</v>
      </c>
    </row>
    <row r="79" spans="1:5">
      <c r="A79" s="27">
        <f>'RWAE-SECTION B-ContCrExp'!J58</f>
        <v>100</v>
      </c>
      <c r="B79" t="s">
        <v>593</v>
      </c>
      <c r="C79" t="s">
        <v>593</v>
      </c>
      <c r="E79" t="s">
        <v>562</v>
      </c>
    </row>
    <row r="80" spans="1:5">
      <c r="A80" s="27">
        <f>'RWAE-SECTION B-ContCrExp'!J63</f>
        <v>100</v>
      </c>
      <c r="B80" t="s">
        <v>593</v>
      </c>
      <c r="C80" t="s">
        <v>593</v>
      </c>
      <c r="E80" t="s">
        <v>562</v>
      </c>
    </row>
    <row r="81" spans="1:5">
      <c r="A81" s="27">
        <f>'RWAE-SECTION B-ContCrExp'!J65</f>
        <v>100</v>
      </c>
      <c r="B81" t="s">
        <v>593</v>
      </c>
      <c r="C81" t="s">
        <v>593</v>
      </c>
      <c r="E81" t="s">
        <v>562</v>
      </c>
    </row>
    <row r="82" spans="1:5">
      <c r="A82" s="27">
        <f>'RWAE-SECTION B-ContCrExp'!J66</f>
        <v>100</v>
      </c>
      <c r="B82" t="s">
        <v>593</v>
      </c>
      <c r="C82" t="s">
        <v>593</v>
      </c>
      <c r="E82" t="s">
        <v>562</v>
      </c>
    </row>
    <row r="83" spans="1:5">
      <c r="A83" s="27">
        <f>'RWAE-SECTION B-ContCrExp'!J67</f>
        <v>100</v>
      </c>
      <c r="B83" t="s">
        <v>593</v>
      </c>
      <c r="C83" t="s">
        <v>593</v>
      </c>
      <c r="E83" t="s">
        <v>562</v>
      </c>
    </row>
    <row r="84" spans="1:5">
      <c r="A84" s="27">
        <f>'RWAE-SECTION B-ContCrExp'!J68</f>
        <v>75</v>
      </c>
      <c r="B84" t="s">
        <v>593</v>
      </c>
      <c r="C84" t="s">
        <v>593</v>
      </c>
      <c r="E84" t="s">
        <v>322</v>
      </c>
    </row>
    <row r="85" spans="1:5">
      <c r="A85" s="27">
        <f>'RWAE-SECTION B-ContCrExp'!J71</f>
        <v>75</v>
      </c>
      <c r="B85" t="s">
        <v>593</v>
      </c>
      <c r="C85" t="s">
        <v>593</v>
      </c>
      <c r="E85" t="s">
        <v>322</v>
      </c>
    </row>
    <row r="86" spans="1:5">
      <c r="A86" s="27">
        <f>'RWAE-SECTION B-ContCrExp'!J72</f>
        <v>150</v>
      </c>
      <c r="B86" t="s">
        <v>593</v>
      </c>
      <c r="C86" t="s">
        <v>593</v>
      </c>
      <c r="E86" t="s">
        <v>564</v>
      </c>
    </row>
    <row r="87" spans="1:5">
      <c r="A87" s="27">
        <f>'RWAE-SECTION C-ContrDerivts'!L17</f>
        <v>0</v>
      </c>
      <c r="B87" t="s">
        <v>760</v>
      </c>
      <c r="C87" t="s">
        <v>760</v>
      </c>
      <c r="E87" t="s">
        <v>888</v>
      </c>
    </row>
    <row r="88" spans="1:5">
      <c r="A88" s="27">
        <f>'RWAE-SECTION C-ContrDerivts'!L21</f>
        <v>0</v>
      </c>
      <c r="B88" t="s">
        <v>760</v>
      </c>
      <c r="C88" t="s">
        <v>760</v>
      </c>
      <c r="E88" t="s">
        <v>888</v>
      </c>
    </row>
    <row r="89" spans="1:5">
      <c r="A89" s="27" t="e">
        <f>'RWAE-SECTION C-ContrDerivts'!#REF!</f>
        <v>#REF!</v>
      </c>
      <c r="B89" t="s">
        <v>760</v>
      </c>
      <c r="C89" t="s">
        <v>760</v>
      </c>
      <c r="E89" t="s">
        <v>888</v>
      </c>
    </row>
    <row r="90" spans="1:5">
      <c r="A90" s="27" t="e">
        <f>'RWAE-SECTION C-ContrDerivts'!#REF!</f>
        <v>#REF!</v>
      </c>
      <c r="B90" t="s">
        <v>760</v>
      </c>
      <c r="C90" t="s">
        <v>760</v>
      </c>
      <c r="E90" t="s">
        <v>888</v>
      </c>
    </row>
    <row r="91" spans="1:5">
      <c r="A91" s="27">
        <f>'RWAE-SECTION C-ContrDerivts'!L26</f>
        <v>0</v>
      </c>
      <c r="B91" t="s">
        <v>760</v>
      </c>
      <c r="C91" t="s">
        <v>760</v>
      </c>
      <c r="E91" t="s">
        <v>888</v>
      </c>
    </row>
    <row r="92" spans="1:5">
      <c r="A92" s="27">
        <f>'RWAE-SECTION C-ContrDerivts'!L30</f>
        <v>0</v>
      </c>
      <c r="B92" t="s">
        <v>760</v>
      </c>
      <c r="C92" t="s">
        <v>760</v>
      </c>
      <c r="E92" t="s">
        <v>888</v>
      </c>
    </row>
    <row r="93" spans="1:5">
      <c r="A93" s="27" t="e">
        <f>'RWAE-SECTION C-ContrDerivts'!#REF!</f>
        <v>#REF!</v>
      </c>
      <c r="B93" t="s">
        <v>760</v>
      </c>
      <c r="C93" t="s">
        <v>760</v>
      </c>
      <c r="E93" t="s">
        <v>888</v>
      </c>
    </row>
    <row r="94" spans="1:5">
      <c r="A94" s="27" t="e">
        <f>'RWAE-SECTION C-ContrDerivts'!#REF!</f>
        <v>#REF!</v>
      </c>
      <c r="B94" t="s">
        <v>760</v>
      </c>
      <c r="C94" t="s">
        <v>760</v>
      </c>
      <c r="E94" t="s">
        <v>888</v>
      </c>
    </row>
    <row r="95" spans="1:5">
      <c r="A95" s="27">
        <f>'RWAE-SECTION C-ContrDerivts'!L35</f>
        <v>0</v>
      </c>
      <c r="B95" t="s">
        <v>760</v>
      </c>
      <c r="C95" t="s">
        <v>760</v>
      </c>
      <c r="E95" t="s">
        <v>888</v>
      </c>
    </row>
    <row r="96" spans="1:5">
      <c r="A96" s="27">
        <f>'RWAE-SECTION C-ContrDerivts'!L39</f>
        <v>0</v>
      </c>
      <c r="B96" t="s">
        <v>760</v>
      </c>
      <c r="C96" t="s">
        <v>760</v>
      </c>
      <c r="E96" t="s">
        <v>888</v>
      </c>
    </row>
    <row r="97" spans="1:5">
      <c r="A97" s="27" t="e">
        <f>'RWAE-SECTION C-ContrDerivts'!#REF!</f>
        <v>#REF!</v>
      </c>
      <c r="B97" t="s">
        <v>760</v>
      </c>
      <c r="C97" t="s">
        <v>760</v>
      </c>
      <c r="E97" t="s">
        <v>888</v>
      </c>
    </row>
    <row r="98" spans="1:5">
      <c r="A98" s="27" t="e">
        <f>'RWAE-SECTION C-ContrDerivts'!#REF!</f>
        <v>#REF!</v>
      </c>
      <c r="B98" t="s">
        <v>760</v>
      </c>
      <c r="C98" t="s">
        <v>760</v>
      </c>
      <c r="E98" t="s">
        <v>888</v>
      </c>
    </row>
    <row r="99" spans="1:5">
      <c r="A99" s="27">
        <f>'RWAE-SECTION C-ContrDerivts'!L44</f>
        <v>0</v>
      </c>
      <c r="B99" t="s">
        <v>760</v>
      </c>
      <c r="C99" t="s">
        <v>760</v>
      </c>
      <c r="E99" t="s">
        <v>888</v>
      </c>
    </row>
    <row r="100" spans="1:5">
      <c r="A100" s="27">
        <f>'RWAE-SECTION C-ContrDerivts'!L48</f>
        <v>0</v>
      </c>
      <c r="B100" t="s">
        <v>760</v>
      </c>
      <c r="C100" t="s">
        <v>760</v>
      </c>
      <c r="E100" t="s">
        <v>888</v>
      </c>
    </row>
    <row r="101" spans="1:5">
      <c r="A101" s="27" t="e">
        <f>'RWAE-SECTION C-ContrDerivts'!#REF!</f>
        <v>#REF!</v>
      </c>
      <c r="B101" t="s">
        <v>760</v>
      </c>
      <c r="C101" t="s">
        <v>760</v>
      </c>
      <c r="E101" t="s">
        <v>888</v>
      </c>
    </row>
    <row r="102" spans="1:5">
      <c r="A102" s="27" t="e">
        <f>'RWAE-SECTION C-ContrDerivts'!#REF!</f>
        <v>#REF!</v>
      </c>
      <c r="B102" t="s">
        <v>760</v>
      </c>
      <c r="C102" t="s">
        <v>760</v>
      </c>
      <c r="E102" t="s">
        <v>888</v>
      </c>
    </row>
    <row r="103" spans="1:5">
      <c r="A103" s="27">
        <f>'RWAE-SECTION C-ContrDerivts'!L55</f>
        <v>0</v>
      </c>
      <c r="B103" t="s">
        <v>760</v>
      </c>
      <c r="C103" t="s">
        <v>760</v>
      </c>
      <c r="E103" t="s">
        <v>888</v>
      </c>
    </row>
    <row r="104" spans="1:5">
      <c r="A104" s="27">
        <f>'RWAE-SECTION C-ContrDerivts'!L59</f>
        <v>0</v>
      </c>
      <c r="B104" t="s">
        <v>760</v>
      </c>
      <c r="C104" t="s">
        <v>760</v>
      </c>
      <c r="E104" t="s">
        <v>888</v>
      </c>
    </row>
    <row r="105" spans="1:5">
      <c r="A105" s="27" t="e">
        <f>'RWAE-SECTION C-ContrDerivts'!#REF!</f>
        <v>#REF!</v>
      </c>
      <c r="B105" t="s">
        <v>760</v>
      </c>
      <c r="C105" t="s">
        <v>760</v>
      </c>
      <c r="E105" t="s">
        <v>888</v>
      </c>
    </row>
    <row r="106" spans="1:5">
      <c r="A106" s="27">
        <f>'RWAE-SECTION C-ContrDerivts'!L64</f>
        <v>0</v>
      </c>
      <c r="B106" t="s">
        <v>760</v>
      </c>
      <c r="C106" t="s">
        <v>760</v>
      </c>
      <c r="E106" t="s">
        <v>888</v>
      </c>
    </row>
    <row r="107" spans="1:5">
      <c r="A107" s="27">
        <f>'RWAE-SECTION C-ContrDerivts'!L68</f>
        <v>0</v>
      </c>
      <c r="B107" t="s">
        <v>760</v>
      </c>
      <c r="C107" t="s">
        <v>760</v>
      </c>
      <c r="E107" t="s">
        <v>888</v>
      </c>
    </row>
    <row r="108" spans="1:5">
      <c r="A108" s="27" t="e">
        <f>'RWAE-SECTION C-ContrDerivts'!#REF!</f>
        <v>#REF!</v>
      </c>
      <c r="B108" t="s">
        <v>760</v>
      </c>
      <c r="C108" t="s">
        <v>760</v>
      </c>
      <c r="E108" t="s">
        <v>888</v>
      </c>
    </row>
    <row r="109" spans="1:5">
      <c r="A109" s="27">
        <f>'RWAE-SECTION C-ContrDerivts'!L73</f>
        <v>0</v>
      </c>
      <c r="B109" t="s">
        <v>760</v>
      </c>
      <c r="C109" t="s">
        <v>760</v>
      </c>
      <c r="E109" t="s">
        <v>888</v>
      </c>
    </row>
    <row r="110" spans="1:5">
      <c r="A110" s="27">
        <f>'RWAE-SECTION C-ContrDerivts'!L77</f>
        <v>0</v>
      </c>
      <c r="B110" t="s">
        <v>760</v>
      </c>
      <c r="C110" t="s">
        <v>760</v>
      </c>
      <c r="E110" t="s">
        <v>888</v>
      </c>
    </row>
    <row r="111" spans="1:5">
      <c r="A111" s="27" t="e">
        <f>'RWAE-SECTION C-ContrDerivts'!#REF!</f>
        <v>#REF!</v>
      </c>
      <c r="B111" t="s">
        <v>760</v>
      </c>
      <c r="C111" t="s">
        <v>760</v>
      </c>
      <c r="E111" t="s">
        <v>888</v>
      </c>
    </row>
    <row r="112" spans="1:5">
      <c r="A112" s="27">
        <f>'RWAE-SECTION C-ContrDerivts'!L82</f>
        <v>0</v>
      </c>
      <c r="B112" t="s">
        <v>760</v>
      </c>
      <c r="C112" t="s">
        <v>760</v>
      </c>
      <c r="E112" t="s">
        <v>888</v>
      </c>
    </row>
    <row r="113" spans="1:5">
      <c r="A113" s="27">
        <f>'RWAE-SECTION C-ContrDerivts'!L86</f>
        <v>0</v>
      </c>
      <c r="B113" t="s">
        <v>760</v>
      </c>
      <c r="C113" t="s">
        <v>760</v>
      </c>
      <c r="E113" t="s">
        <v>888</v>
      </c>
    </row>
    <row r="114" spans="1:5">
      <c r="A114" s="27" t="e">
        <f>'RWAE-SECTION C-ContrDerivts'!#REF!</f>
        <v>#REF!</v>
      </c>
      <c r="B114" t="s">
        <v>760</v>
      </c>
      <c r="C114" t="s">
        <v>760</v>
      </c>
      <c r="E114" t="s">
        <v>888</v>
      </c>
    </row>
    <row r="115" spans="1:5">
      <c r="A115" s="27">
        <f>'RWAE-SECTION C-ContrDerivts'!L91</f>
        <v>0</v>
      </c>
      <c r="B115" t="s">
        <v>760</v>
      </c>
      <c r="C115" t="s">
        <v>760</v>
      </c>
      <c r="E115" t="s">
        <v>888</v>
      </c>
    </row>
    <row r="116" spans="1:5">
      <c r="A116" s="27">
        <f>'RWAE-SECTION C-ContrDerivts'!L95</f>
        <v>0</v>
      </c>
      <c r="B116" t="s">
        <v>760</v>
      </c>
      <c r="C116" t="s">
        <v>760</v>
      </c>
      <c r="E116" t="s">
        <v>888</v>
      </c>
    </row>
    <row r="117" spans="1:5">
      <c r="A117" s="27" t="e">
        <f>'RWAE-SECTION C-ContrDerivts'!#REF!</f>
        <v>#REF!</v>
      </c>
      <c r="B117" t="s">
        <v>760</v>
      </c>
      <c r="C117" t="s">
        <v>760</v>
      </c>
      <c r="E117" t="s">
        <v>888</v>
      </c>
    </row>
    <row r="118" spans="1:5">
      <c r="A118" s="27">
        <f>'RWAE-SECTION C-ContrDerivts'!L100</f>
        <v>0</v>
      </c>
      <c r="B118" t="s">
        <v>760</v>
      </c>
      <c r="C118" t="s">
        <v>760</v>
      </c>
      <c r="E118" t="s">
        <v>888</v>
      </c>
    </row>
    <row r="119" spans="1:5">
      <c r="A119" s="27">
        <f>'RWAE-SECTION C-ContrDerivts'!L104</f>
        <v>0</v>
      </c>
      <c r="B119" t="s">
        <v>760</v>
      </c>
      <c r="C119" t="s">
        <v>760</v>
      </c>
      <c r="E119" t="s">
        <v>888</v>
      </c>
    </row>
    <row r="120" spans="1:5">
      <c r="A120" s="27" t="e">
        <f>'RWAE-SECTION C-ContrDerivts'!#REF!</f>
        <v>#REF!</v>
      </c>
      <c r="B120" t="s">
        <v>760</v>
      </c>
      <c r="C120" t="s">
        <v>760</v>
      </c>
      <c r="E120" t="s">
        <v>888</v>
      </c>
    </row>
    <row r="121" spans="1:5">
      <c r="A121" s="27">
        <f>'RWAE-SECTION C-ContrDerivts'!L109</f>
        <v>0</v>
      </c>
      <c r="B121" t="s">
        <v>760</v>
      </c>
      <c r="C121" t="s">
        <v>760</v>
      </c>
      <c r="E121" t="s">
        <v>888</v>
      </c>
    </row>
    <row r="122" spans="1:5">
      <c r="A122" s="27">
        <f>'RWAE-SECTION C-ContrDerivts'!L113</f>
        <v>0</v>
      </c>
      <c r="B122" t="s">
        <v>760</v>
      </c>
      <c r="C122" t="s">
        <v>760</v>
      </c>
      <c r="E122" t="s">
        <v>888</v>
      </c>
    </row>
    <row r="123" spans="1:5">
      <c r="A123" s="27" t="e">
        <f>'RWAE-SECTION C-ContrDerivts'!#REF!</f>
        <v>#REF!</v>
      </c>
      <c r="B123" t="s">
        <v>760</v>
      </c>
      <c r="C123" t="s">
        <v>760</v>
      </c>
      <c r="E123" t="s">
        <v>888</v>
      </c>
    </row>
    <row r="124" spans="1:5">
      <c r="A124" s="27">
        <f>'RWAE-SECTION C-ContrDerivts'!L18</f>
        <v>20</v>
      </c>
      <c r="B124" t="s">
        <v>760</v>
      </c>
      <c r="C124" t="s">
        <v>760</v>
      </c>
      <c r="E124" t="s">
        <v>889</v>
      </c>
    </row>
    <row r="125" spans="1:5">
      <c r="A125" s="27">
        <f>'RWAE-SECTION C-ContrDerivts'!L22</f>
        <v>20</v>
      </c>
      <c r="B125" t="s">
        <v>760</v>
      </c>
      <c r="C125" t="s">
        <v>760</v>
      </c>
      <c r="E125" t="s">
        <v>889</v>
      </c>
    </row>
    <row r="126" spans="1:5">
      <c r="A126" s="27" t="e">
        <f>'RWAE-SECTION C-ContrDerivts'!#REF!</f>
        <v>#REF!</v>
      </c>
      <c r="B126" t="s">
        <v>760</v>
      </c>
      <c r="C126" t="s">
        <v>760</v>
      </c>
      <c r="E126" t="s">
        <v>889</v>
      </c>
    </row>
    <row r="127" spans="1:5">
      <c r="A127" s="27" t="e">
        <f>'RWAE-SECTION C-ContrDerivts'!#REF!</f>
        <v>#REF!</v>
      </c>
      <c r="B127" t="s">
        <v>760</v>
      </c>
      <c r="C127" t="s">
        <v>760</v>
      </c>
      <c r="E127" t="s">
        <v>889</v>
      </c>
    </row>
    <row r="128" spans="1:5">
      <c r="A128" s="27">
        <f>'RWAE-SECTION C-ContrDerivts'!L27</f>
        <v>20</v>
      </c>
      <c r="B128" t="s">
        <v>760</v>
      </c>
      <c r="C128" t="s">
        <v>760</v>
      </c>
      <c r="E128" t="s">
        <v>889</v>
      </c>
    </row>
    <row r="129" spans="1:5">
      <c r="A129" s="27">
        <f>'RWAE-SECTION C-ContrDerivts'!L31</f>
        <v>20</v>
      </c>
      <c r="B129" t="s">
        <v>760</v>
      </c>
      <c r="C129" t="s">
        <v>760</v>
      </c>
      <c r="E129" t="s">
        <v>889</v>
      </c>
    </row>
    <row r="130" spans="1:5">
      <c r="A130" s="27" t="e">
        <f>'RWAE-SECTION C-ContrDerivts'!#REF!</f>
        <v>#REF!</v>
      </c>
      <c r="B130" t="s">
        <v>760</v>
      </c>
      <c r="C130" t="s">
        <v>760</v>
      </c>
      <c r="E130" t="s">
        <v>889</v>
      </c>
    </row>
    <row r="131" spans="1:5">
      <c r="A131" s="27" t="e">
        <f>'RWAE-SECTION C-ContrDerivts'!#REF!</f>
        <v>#REF!</v>
      </c>
      <c r="B131" t="s">
        <v>760</v>
      </c>
      <c r="C131" t="s">
        <v>760</v>
      </c>
      <c r="E131" t="s">
        <v>889</v>
      </c>
    </row>
    <row r="132" spans="1:5">
      <c r="A132" s="27">
        <f>'RWAE-SECTION C-ContrDerivts'!L36</f>
        <v>20</v>
      </c>
      <c r="B132" t="s">
        <v>760</v>
      </c>
      <c r="C132" t="s">
        <v>760</v>
      </c>
      <c r="E132" t="s">
        <v>889</v>
      </c>
    </row>
    <row r="133" spans="1:5">
      <c r="A133" s="27">
        <f>'RWAE-SECTION C-ContrDerivts'!L40</f>
        <v>20</v>
      </c>
      <c r="B133" t="s">
        <v>760</v>
      </c>
      <c r="C133" t="s">
        <v>760</v>
      </c>
      <c r="E133" t="s">
        <v>889</v>
      </c>
    </row>
    <row r="134" spans="1:5">
      <c r="A134" s="27" t="e">
        <f>'RWAE-SECTION C-ContrDerivts'!#REF!</f>
        <v>#REF!</v>
      </c>
      <c r="B134" t="s">
        <v>760</v>
      </c>
      <c r="C134" t="s">
        <v>760</v>
      </c>
      <c r="E134" t="s">
        <v>889</v>
      </c>
    </row>
    <row r="135" spans="1:5">
      <c r="A135" s="27" t="e">
        <f>'RWAE-SECTION C-ContrDerivts'!#REF!</f>
        <v>#REF!</v>
      </c>
      <c r="B135" t="s">
        <v>760</v>
      </c>
      <c r="C135" t="s">
        <v>760</v>
      </c>
      <c r="E135" t="s">
        <v>889</v>
      </c>
    </row>
    <row r="136" spans="1:5">
      <c r="A136" s="27">
        <f>'RWAE-SECTION C-ContrDerivts'!L45</f>
        <v>20</v>
      </c>
      <c r="B136" t="s">
        <v>760</v>
      </c>
      <c r="C136" t="s">
        <v>760</v>
      </c>
      <c r="E136" t="s">
        <v>889</v>
      </c>
    </row>
    <row r="137" spans="1:5">
      <c r="A137" s="27">
        <f>'RWAE-SECTION C-ContrDerivts'!L49</f>
        <v>20</v>
      </c>
      <c r="B137" t="s">
        <v>760</v>
      </c>
      <c r="C137" t="s">
        <v>760</v>
      </c>
      <c r="E137" t="s">
        <v>889</v>
      </c>
    </row>
    <row r="138" spans="1:5">
      <c r="A138" s="27" t="e">
        <f>'RWAE-SECTION C-ContrDerivts'!#REF!</f>
        <v>#REF!</v>
      </c>
      <c r="B138" t="s">
        <v>760</v>
      </c>
      <c r="C138" t="s">
        <v>760</v>
      </c>
      <c r="E138" t="s">
        <v>889</v>
      </c>
    </row>
    <row r="139" spans="1:5">
      <c r="A139" s="27" t="e">
        <f>'RWAE-SECTION C-ContrDerivts'!#REF!</f>
        <v>#REF!</v>
      </c>
      <c r="B139" t="s">
        <v>760</v>
      </c>
      <c r="C139" t="s">
        <v>760</v>
      </c>
      <c r="E139" t="s">
        <v>889</v>
      </c>
    </row>
    <row r="140" spans="1:5">
      <c r="A140" s="27">
        <f>'RWAE-SECTION C-ContrDerivts'!L56</f>
        <v>20</v>
      </c>
      <c r="B140" t="s">
        <v>760</v>
      </c>
      <c r="C140" t="s">
        <v>760</v>
      </c>
      <c r="E140" t="s">
        <v>889</v>
      </c>
    </row>
    <row r="141" spans="1:5">
      <c r="A141" s="27">
        <f>'RWAE-SECTION C-ContrDerivts'!L60</f>
        <v>20</v>
      </c>
      <c r="B141" t="s">
        <v>760</v>
      </c>
      <c r="C141" t="s">
        <v>760</v>
      </c>
      <c r="E141" t="s">
        <v>889</v>
      </c>
    </row>
    <row r="142" spans="1:5">
      <c r="A142" s="27" t="e">
        <f>'RWAE-SECTION C-ContrDerivts'!#REF!</f>
        <v>#REF!</v>
      </c>
      <c r="B142" t="s">
        <v>760</v>
      </c>
      <c r="C142" t="s">
        <v>760</v>
      </c>
      <c r="E142" t="s">
        <v>889</v>
      </c>
    </row>
    <row r="143" spans="1:5">
      <c r="A143" s="27">
        <f>'RWAE-SECTION C-ContrDerivts'!L65</f>
        <v>20</v>
      </c>
      <c r="B143" t="s">
        <v>760</v>
      </c>
      <c r="C143" t="s">
        <v>760</v>
      </c>
      <c r="E143" t="s">
        <v>889</v>
      </c>
    </row>
    <row r="144" spans="1:5">
      <c r="A144" s="27">
        <f>'RWAE-SECTION C-ContrDerivts'!L69</f>
        <v>20</v>
      </c>
      <c r="B144" t="s">
        <v>760</v>
      </c>
      <c r="C144" t="s">
        <v>760</v>
      </c>
      <c r="E144" t="s">
        <v>889</v>
      </c>
    </row>
    <row r="145" spans="1:5">
      <c r="A145" s="27" t="e">
        <f>'RWAE-SECTION C-ContrDerivts'!#REF!</f>
        <v>#REF!</v>
      </c>
      <c r="B145" t="s">
        <v>760</v>
      </c>
      <c r="C145" t="s">
        <v>760</v>
      </c>
      <c r="E145" t="s">
        <v>889</v>
      </c>
    </row>
    <row r="146" spans="1:5">
      <c r="A146" s="27">
        <f>'RWAE-SECTION C-ContrDerivts'!L74</f>
        <v>20</v>
      </c>
      <c r="B146" t="s">
        <v>760</v>
      </c>
      <c r="C146" t="s">
        <v>760</v>
      </c>
      <c r="E146" t="s">
        <v>889</v>
      </c>
    </row>
    <row r="147" spans="1:5">
      <c r="A147" s="27">
        <f>'RWAE-SECTION C-ContrDerivts'!L78</f>
        <v>20</v>
      </c>
      <c r="B147" t="s">
        <v>760</v>
      </c>
      <c r="C147" t="s">
        <v>760</v>
      </c>
      <c r="E147" t="s">
        <v>889</v>
      </c>
    </row>
    <row r="148" spans="1:5">
      <c r="A148" s="27" t="e">
        <f>'RWAE-SECTION C-ContrDerivts'!#REF!</f>
        <v>#REF!</v>
      </c>
      <c r="B148" t="s">
        <v>760</v>
      </c>
      <c r="C148" t="s">
        <v>760</v>
      </c>
      <c r="E148" t="s">
        <v>889</v>
      </c>
    </row>
    <row r="149" spans="1:5">
      <c r="A149" s="27">
        <f>'RWAE-SECTION C-ContrDerivts'!L83</f>
        <v>20</v>
      </c>
      <c r="B149" t="s">
        <v>760</v>
      </c>
      <c r="C149" t="s">
        <v>760</v>
      </c>
      <c r="E149" t="s">
        <v>889</v>
      </c>
    </row>
    <row r="150" spans="1:5">
      <c r="A150" s="27">
        <f>'RWAE-SECTION C-ContrDerivts'!L87</f>
        <v>20</v>
      </c>
      <c r="B150" t="s">
        <v>760</v>
      </c>
      <c r="C150" t="s">
        <v>760</v>
      </c>
      <c r="E150" t="s">
        <v>889</v>
      </c>
    </row>
    <row r="151" spans="1:5">
      <c r="A151" s="27" t="e">
        <f>'RWAE-SECTION C-ContrDerivts'!#REF!</f>
        <v>#REF!</v>
      </c>
      <c r="B151" t="s">
        <v>760</v>
      </c>
      <c r="C151" t="s">
        <v>760</v>
      </c>
      <c r="E151" t="s">
        <v>889</v>
      </c>
    </row>
    <row r="152" spans="1:5">
      <c r="A152" s="27">
        <f>'RWAE-SECTION C-ContrDerivts'!L92</f>
        <v>20</v>
      </c>
      <c r="B152" t="s">
        <v>760</v>
      </c>
      <c r="C152" t="s">
        <v>760</v>
      </c>
      <c r="E152" t="s">
        <v>889</v>
      </c>
    </row>
    <row r="153" spans="1:5">
      <c r="A153" s="27">
        <f>'RWAE-SECTION C-ContrDerivts'!L96</f>
        <v>20</v>
      </c>
      <c r="B153" t="s">
        <v>760</v>
      </c>
      <c r="C153" t="s">
        <v>760</v>
      </c>
      <c r="E153" t="s">
        <v>889</v>
      </c>
    </row>
    <row r="154" spans="1:5">
      <c r="A154" s="27" t="e">
        <f>'RWAE-SECTION C-ContrDerivts'!#REF!</f>
        <v>#REF!</v>
      </c>
      <c r="B154" t="s">
        <v>760</v>
      </c>
      <c r="C154" t="s">
        <v>760</v>
      </c>
      <c r="E154" t="s">
        <v>889</v>
      </c>
    </row>
    <row r="155" spans="1:5">
      <c r="A155" s="27">
        <f>'RWAE-SECTION C-ContrDerivts'!L101</f>
        <v>20</v>
      </c>
      <c r="B155" t="s">
        <v>760</v>
      </c>
      <c r="C155" t="s">
        <v>760</v>
      </c>
      <c r="E155" t="s">
        <v>889</v>
      </c>
    </row>
    <row r="156" spans="1:5">
      <c r="A156" s="27">
        <f>'RWAE-SECTION C-ContrDerivts'!L105</f>
        <v>20</v>
      </c>
      <c r="B156" t="s">
        <v>760</v>
      </c>
      <c r="C156" t="s">
        <v>760</v>
      </c>
      <c r="E156" t="s">
        <v>889</v>
      </c>
    </row>
    <row r="157" spans="1:5">
      <c r="A157" s="27" t="e">
        <f>'RWAE-SECTION C-ContrDerivts'!#REF!</f>
        <v>#REF!</v>
      </c>
      <c r="B157" t="s">
        <v>760</v>
      </c>
      <c r="C157" t="s">
        <v>760</v>
      </c>
      <c r="E157" t="s">
        <v>889</v>
      </c>
    </row>
    <row r="158" spans="1:5">
      <c r="A158" s="27">
        <f>'RWAE-SECTION C-ContrDerivts'!L110</f>
        <v>20</v>
      </c>
      <c r="B158" t="s">
        <v>760</v>
      </c>
      <c r="C158" t="s">
        <v>760</v>
      </c>
      <c r="E158" t="s">
        <v>889</v>
      </c>
    </row>
    <row r="159" spans="1:5">
      <c r="A159" s="27">
        <f>'RWAE-SECTION C-ContrDerivts'!L114</f>
        <v>20</v>
      </c>
      <c r="B159" t="s">
        <v>760</v>
      </c>
      <c r="C159" t="s">
        <v>760</v>
      </c>
      <c r="E159" t="s">
        <v>889</v>
      </c>
    </row>
    <row r="160" spans="1:5">
      <c r="A160" s="27" t="e">
        <f>'RWAE-SECTION C-ContrDerivts'!#REF!</f>
        <v>#REF!</v>
      </c>
      <c r="B160" t="s">
        <v>760</v>
      </c>
      <c r="C160" t="s">
        <v>760</v>
      </c>
      <c r="E160" t="s">
        <v>889</v>
      </c>
    </row>
    <row r="161" spans="1:5">
      <c r="A161" s="27">
        <f>'RWAE-SECTION C-ContrDerivts'!L19</f>
        <v>100</v>
      </c>
      <c r="B161" t="s">
        <v>760</v>
      </c>
      <c r="C161" t="s">
        <v>760</v>
      </c>
      <c r="E161" t="s">
        <v>562</v>
      </c>
    </row>
    <row r="162" spans="1:5">
      <c r="A162" s="27">
        <f>'RWAE-SECTION C-ContrDerivts'!L23</f>
        <v>100</v>
      </c>
      <c r="B162" t="s">
        <v>760</v>
      </c>
      <c r="C162" t="s">
        <v>760</v>
      </c>
      <c r="E162" t="s">
        <v>562</v>
      </c>
    </row>
    <row r="163" spans="1:5">
      <c r="A163" s="27" t="e">
        <f>'RWAE-SECTION C-ContrDerivts'!#REF!</f>
        <v>#REF!</v>
      </c>
      <c r="B163" t="s">
        <v>760</v>
      </c>
      <c r="C163" t="s">
        <v>760</v>
      </c>
      <c r="E163" t="s">
        <v>562</v>
      </c>
    </row>
    <row r="164" spans="1:5">
      <c r="A164" s="27" t="e">
        <f>'RWAE-SECTION C-ContrDerivts'!#REF!</f>
        <v>#REF!</v>
      </c>
      <c r="B164" t="s">
        <v>760</v>
      </c>
      <c r="C164" t="s">
        <v>760</v>
      </c>
      <c r="E164" t="s">
        <v>562</v>
      </c>
    </row>
    <row r="165" spans="1:5">
      <c r="A165" s="27">
        <f>'RWAE-SECTION C-ContrDerivts'!L28</f>
        <v>100</v>
      </c>
      <c r="B165" t="s">
        <v>760</v>
      </c>
      <c r="C165" t="s">
        <v>760</v>
      </c>
      <c r="E165" t="s">
        <v>562</v>
      </c>
    </row>
    <row r="166" spans="1:5">
      <c r="A166" s="27">
        <f>'RWAE-SECTION C-ContrDerivts'!L32</f>
        <v>100</v>
      </c>
      <c r="B166" t="s">
        <v>760</v>
      </c>
      <c r="C166" t="s">
        <v>760</v>
      </c>
      <c r="E166" t="s">
        <v>562</v>
      </c>
    </row>
    <row r="167" spans="1:5">
      <c r="A167" s="27" t="e">
        <f>'RWAE-SECTION C-ContrDerivts'!#REF!</f>
        <v>#REF!</v>
      </c>
      <c r="B167" t="s">
        <v>760</v>
      </c>
      <c r="C167" t="s">
        <v>760</v>
      </c>
      <c r="E167" t="s">
        <v>562</v>
      </c>
    </row>
    <row r="168" spans="1:5">
      <c r="A168" s="27" t="e">
        <f>'RWAE-SECTION C-ContrDerivts'!#REF!</f>
        <v>#REF!</v>
      </c>
      <c r="B168" t="s">
        <v>760</v>
      </c>
      <c r="C168" t="s">
        <v>760</v>
      </c>
      <c r="E168" t="s">
        <v>562</v>
      </c>
    </row>
    <row r="169" spans="1:5">
      <c r="A169" s="27">
        <f>'RWAE-SECTION C-ContrDerivts'!L37</f>
        <v>100</v>
      </c>
      <c r="B169" t="s">
        <v>760</v>
      </c>
      <c r="C169" t="s">
        <v>760</v>
      </c>
      <c r="E169" t="s">
        <v>562</v>
      </c>
    </row>
    <row r="170" spans="1:5">
      <c r="A170" s="27">
        <f>'RWAE-SECTION C-ContrDerivts'!L41</f>
        <v>100</v>
      </c>
      <c r="B170" t="s">
        <v>760</v>
      </c>
      <c r="C170" t="s">
        <v>760</v>
      </c>
      <c r="E170" t="s">
        <v>562</v>
      </c>
    </row>
    <row r="171" spans="1:5">
      <c r="A171" s="27" t="e">
        <f>'RWAE-SECTION C-ContrDerivts'!#REF!</f>
        <v>#REF!</v>
      </c>
      <c r="B171" t="s">
        <v>760</v>
      </c>
      <c r="C171" t="s">
        <v>760</v>
      </c>
      <c r="E171" t="s">
        <v>562</v>
      </c>
    </row>
    <row r="172" spans="1:5">
      <c r="A172" s="27" t="e">
        <f>'RWAE-SECTION C-ContrDerivts'!#REF!</f>
        <v>#REF!</v>
      </c>
      <c r="B172" t="s">
        <v>760</v>
      </c>
      <c r="C172" t="s">
        <v>760</v>
      </c>
      <c r="E172" t="s">
        <v>562</v>
      </c>
    </row>
    <row r="173" spans="1:5">
      <c r="A173" s="27">
        <f>'RWAE-SECTION C-ContrDerivts'!L46</f>
        <v>100</v>
      </c>
      <c r="B173" t="s">
        <v>760</v>
      </c>
      <c r="C173" t="s">
        <v>760</v>
      </c>
      <c r="E173" t="s">
        <v>562</v>
      </c>
    </row>
    <row r="174" spans="1:5">
      <c r="A174" s="27">
        <f>'RWAE-SECTION C-ContrDerivts'!L50</f>
        <v>100</v>
      </c>
      <c r="B174" t="s">
        <v>760</v>
      </c>
      <c r="C174" t="s">
        <v>760</v>
      </c>
      <c r="E174" t="s">
        <v>562</v>
      </c>
    </row>
    <row r="175" spans="1:5">
      <c r="A175" s="27" t="e">
        <f>'RWAE-SECTION C-ContrDerivts'!#REF!</f>
        <v>#REF!</v>
      </c>
      <c r="B175" t="s">
        <v>760</v>
      </c>
      <c r="C175" t="s">
        <v>760</v>
      </c>
      <c r="E175" t="s">
        <v>562</v>
      </c>
    </row>
    <row r="176" spans="1:5">
      <c r="A176" s="27" t="e">
        <f>'RWAE-SECTION C-ContrDerivts'!#REF!</f>
        <v>#REF!</v>
      </c>
      <c r="B176" t="s">
        <v>760</v>
      </c>
      <c r="C176" t="s">
        <v>760</v>
      </c>
      <c r="E176" t="s">
        <v>562</v>
      </c>
    </row>
    <row r="177" spans="1:5">
      <c r="A177" s="27">
        <f>'RWAE-SECTION C-ContrDerivts'!L57</f>
        <v>100</v>
      </c>
      <c r="B177" t="s">
        <v>760</v>
      </c>
      <c r="C177" t="s">
        <v>760</v>
      </c>
      <c r="E177" t="s">
        <v>562</v>
      </c>
    </row>
    <row r="178" spans="1:5">
      <c r="A178" s="27">
        <f>'RWAE-SECTION C-ContrDerivts'!L61</f>
        <v>100</v>
      </c>
      <c r="B178" t="s">
        <v>760</v>
      </c>
      <c r="C178" t="s">
        <v>760</v>
      </c>
      <c r="E178" t="s">
        <v>562</v>
      </c>
    </row>
    <row r="179" spans="1:5">
      <c r="A179" s="27" t="e">
        <f>'RWAE-SECTION C-ContrDerivts'!#REF!</f>
        <v>#REF!</v>
      </c>
      <c r="B179" t="s">
        <v>760</v>
      </c>
      <c r="C179" t="s">
        <v>760</v>
      </c>
      <c r="E179" t="s">
        <v>562</v>
      </c>
    </row>
    <row r="180" spans="1:5">
      <c r="A180" s="27">
        <f>'RWAE-SECTION C-ContrDerivts'!L66</f>
        <v>100</v>
      </c>
      <c r="B180" t="s">
        <v>760</v>
      </c>
      <c r="C180" t="s">
        <v>760</v>
      </c>
      <c r="E180" t="s">
        <v>562</v>
      </c>
    </row>
    <row r="181" spans="1:5">
      <c r="A181" s="27">
        <f>'RWAE-SECTION C-ContrDerivts'!L70</f>
        <v>100</v>
      </c>
      <c r="B181" t="s">
        <v>760</v>
      </c>
      <c r="C181" t="s">
        <v>760</v>
      </c>
      <c r="E181" t="s">
        <v>562</v>
      </c>
    </row>
    <row r="182" spans="1:5">
      <c r="A182" s="27" t="e">
        <f>'RWAE-SECTION C-ContrDerivts'!#REF!</f>
        <v>#REF!</v>
      </c>
      <c r="B182" t="s">
        <v>760</v>
      </c>
      <c r="C182" t="s">
        <v>760</v>
      </c>
      <c r="E182" t="s">
        <v>562</v>
      </c>
    </row>
    <row r="183" spans="1:5">
      <c r="A183" s="27">
        <f>'RWAE-SECTION C-ContrDerivts'!L75</f>
        <v>100</v>
      </c>
      <c r="B183" t="s">
        <v>760</v>
      </c>
      <c r="C183" t="s">
        <v>760</v>
      </c>
      <c r="E183" t="s">
        <v>562</v>
      </c>
    </row>
    <row r="184" spans="1:5">
      <c r="A184" s="27">
        <f>'RWAE-SECTION C-ContrDerivts'!L79</f>
        <v>100</v>
      </c>
      <c r="B184" t="s">
        <v>760</v>
      </c>
      <c r="C184" t="s">
        <v>760</v>
      </c>
      <c r="E184" t="s">
        <v>562</v>
      </c>
    </row>
    <row r="185" spans="1:5">
      <c r="A185" s="27" t="e">
        <f>'RWAE-SECTION C-ContrDerivts'!#REF!</f>
        <v>#REF!</v>
      </c>
      <c r="B185" t="s">
        <v>760</v>
      </c>
      <c r="C185" t="s">
        <v>760</v>
      </c>
      <c r="E185" t="s">
        <v>562</v>
      </c>
    </row>
    <row r="186" spans="1:5">
      <c r="A186" s="27">
        <f>'RWAE-SECTION C-ContrDerivts'!L84</f>
        <v>100</v>
      </c>
      <c r="B186" t="s">
        <v>760</v>
      </c>
      <c r="C186" t="s">
        <v>760</v>
      </c>
      <c r="E186" t="s">
        <v>562</v>
      </c>
    </row>
    <row r="187" spans="1:5">
      <c r="A187" s="27">
        <f>'RWAE-SECTION C-ContrDerivts'!L88</f>
        <v>100</v>
      </c>
      <c r="B187" t="s">
        <v>760</v>
      </c>
      <c r="C187" t="s">
        <v>760</v>
      </c>
      <c r="E187" t="s">
        <v>562</v>
      </c>
    </row>
    <row r="188" spans="1:5">
      <c r="A188" s="27" t="e">
        <f>'RWAE-SECTION C-ContrDerivts'!#REF!</f>
        <v>#REF!</v>
      </c>
      <c r="B188" t="s">
        <v>760</v>
      </c>
      <c r="C188" t="s">
        <v>760</v>
      </c>
      <c r="E188" t="s">
        <v>562</v>
      </c>
    </row>
    <row r="189" spans="1:5">
      <c r="A189" s="27">
        <f>'RWAE-SECTION C-ContrDerivts'!L93</f>
        <v>100</v>
      </c>
      <c r="B189" t="s">
        <v>760</v>
      </c>
      <c r="C189" t="s">
        <v>760</v>
      </c>
      <c r="E189" t="s">
        <v>562</v>
      </c>
    </row>
    <row r="190" spans="1:5">
      <c r="A190" s="27">
        <f>'RWAE-SECTION C-ContrDerivts'!L97</f>
        <v>100</v>
      </c>
      <c r="B190" t="s">
        <v>760</v>
      </c>
      <c r="C190" t="s">
        <v>760</v>
      </c>
      <c r="E190" t="s">
        <v>562</v>
      </c>
    </row>
    <row r="191" spans="1:5">
      <c r="A191" s="27" t="e">
        <f>'RWAE-SECTION C-ContrDerivts'!#REF!</f>
        <v>#REF!</v>
      </c>
      <c r="B191" t="s">
        <v>760</v>
      </c>
      <c r="C191" t="s">
        <v>760</v>
      </c>
      <c r="E191" t="s">
        <v>562</v>
      </c>
    </row>
    <row r="192" spans="1:5">
      <c r="A192" s="27">
        <f>'RWAE-SECTION C-ContrDerivts'!L102</f>
        <v>100</v>
      </c>
      <c r="B192" t="s">
        <v>760</v>
      </c>
      <c r="C192" t="s">
        <v>760</v>
      </c>
      <c r="E192" t="s">
        <v>562</v>
      </c>
    </row>
    <row r="193" spans="1:5">
      <c r="A193" s="27">
        <f>'RWAE-SECTION C-ContrDerivts'!L106</f>
        <v>100</v>
      </c>
      <c r="B193" t="s">
        <v>760</v>
      </c>
      <c r="C193" t="s">
        <v>760</v>
      </c>
      <c r="E193" t="s">
        <v>562</v>
      </c>
    </row>
    <row r="194" spans="1:5">
      <c r="A194" s="27" t="e">
        <f>'RWAE-SECTION C-ContrDerivts'!#REF!</f>
        <v>#REF!</v>
      </c>
      <c r="B194" t="s">
        <v>760</v>
      </c>
      <c r="C194" t="s">
        <v>760</v>
      </c>
      <c r="E194" t="s">
        <v>562</v>
      </c>
    </row>
    <row r="195" spans="1:5">
      <c r="A195" s="27">
        <f>'RWAE-SECTION C-ContrDerivts'!L111</f>
        <v>100</v>
      </c>
      <c r="B195" t="s">
        <v>760</v>
      </c>
      <c r="C195" t="s">
        <v>760</v>
      </c>
      <c r="E195" t="s">
        <v>562</v>
      </c>
    </row>
    <row r="196" spans="1:5">
      <c r="A196" s="27">
        <f>'RWAE-SECTION C-ContrDerivts'!L115</f>
        <v>100</v>
      </c>
      <c r="B196" t="s">
        <v>760</v>
      </c>
      <c r="C196" t="s">
        <v>760</v>
      </c>
      <c r="E196" t="s">
        <v>562</v>
      </c>
    </row>
    <row r="197" spans="1:5">
      <c r="A197" s="27" t="e">
        <f>'RWAE-SECTION C-ContrDerivts'!#REF!</f>
        <v>#REF!</v>
      </c>
      <c r="B197" t="s">
        <v>760</v>
      </c>
      <c r="C197" t="s">
        <v>760</v>
      </c>
      <c r="E197" t="s">
        <v>562</v>
      </c>
    </row>
    <row r="198" spans="1:5">
      <c r="A198" t="s">
        <v>523</v>
      </c>
      <c r="B198" t="s">
        <v>85</v>
      </c>
      <c r="C198" t="s">
        <v>524</v>
      </c>
      <c r="D198" t="s">
        <v>525</v>
      </c>
      <c r="E198" t="s">
        <v>526</v>
      </c>
    </row>
    <row r="199" spans="1:5">
      <c r="A199" t="s">
        <v>527</v>
      </c>
      <c r="B199" t="s">
        <v>85</v>
      </c>
      <c r="C199" t="s">
        <v>1006</v>
      </c>
      <c r="D199" t="s">
        <v>525</v>
      </c>
      <c r="E199" t="s">
        <v>1007</v>
      </c>
    </row>
    <row r="200" spans="1:5">
      <c r="A200" t="s">
        <v>1008</v>
      </c>
      <c r="B200" t="s">
        <v>85</v>
      </c>
      <c r="C200" t="s">
        <v>1009</v>
      </c>
      <c r="D200" t="s">
        <v>525</v>
      </c>
      <c r="E200" t="s">
        <v>1010</v>
      </c>
    </row>
    <row r="201" spans="1:5">
      <c r="A201" t="s">
        <v>1011</v>
      </c>
      <c r="B201" t="s">
        <v>85</v>
      </c>
      <c r="C201" t="s">
        <v>976</v>
      </c>
      <c r="D201" t="s">
        <v>525</v>
      </c>
      <c r="E201" t="s">
        <v>977</v>
      </c>
    </row>
    <row r="202" spans="1:5">
      <c r="A202" t="s">
        <v>1012</v>
      </c>
      <c r="B202" t="s">
        <v>85</v>
      </c>
      <c r="C202" t="s">
        <v>1013</v>
      </c>
      <c r="D202" t="s">
        <v>525</v>
      </c>
      <c r="E202" t="s">
        <v>1014</v>
      </c>
    </row>
    <row r="203" spans="1:5">
      <c r="A203" t="s">
        <v>1015</v>
      </c>
      <c r="B203" t="s">
        <v>85</v>
      </c>
      <c r="C203" t="s">
        <v>1016</v>
      </c>
      <c r="D203" t="s">
        <v>525</v>
      </c>
      <c r="E203" t="s">
        <v>1017</v>
      </c>
    </row>
    <row r="204" spans="1:5">
      <c r="A204" t="s">
        <v>1018</v>
      </c>
      <c r="B204" t="s">
        <v>85</v>
      </c>
      <c r="C204" t="s">
        <v>1019</v>
      </c>
      <c r="D204" t="s">
        <v>525</v>
      </c>
      <c r="E204" t="s">
        <v>1020</v>
      </c>
    </row>
    <row r="205" spans="1:5">
      <c r="A205" t="s">
        <v>342</v>
      </c>
      <c r="B205" t="s">
        <v>85</v>
      </c>
      <c r="C205" t="s">
        <v>343</v>
      </c>
      <c r="D205" t="s">
        <v>525</v>
      </c>
      <c r="E205" t="s">
        <v>990</v>
      </c>
    </row>
    <row r="206" spans="1:5">
      <c r="A206" t="s">
        <v>991</v>
      </c>
      <c r="B206" t="s">
        <v>85</v>
      </c>
      <c r="C206" t="s">
        <v>992</v>
      </c>
      <c r="D206" t="s">
        <v>525</v>
      </c>
      <c r="E206" t="s">
        <v>993</v>
      </c>
    </row>
    <row r="207" spans="1:5">
      <c r="A207" t="s">
        <v>994</v>
      </c>
      <c r="B207" t="s">
        <v>85</v>
      </c>
      <c r="C207" t="s">
        <v>995</v>
      </c>
      <c r="D207" t="s">
        <v>525</v>
      </c>
      <c r="E207" t="s">
        <v>996</v>
      </c>
    </row>
    <row r="208" spans="1:5">
      <c r="A208" t="s">
        <v>997</v>
      </c>
      <c r="B208" t="s">
        <v>85</v>
      </c>
      <c r="C208" t="s">
        <v>998</v>
      </c>
      <c r="D208" t="s">
        <v>525</v>
      </c>
      <c r="E208" t="s">
        <v>999</v>
      </c>
    </row>
    <row r="209" spans="1:5">
      <c r="A209" t="s">
        <v>201</v>
      </c>
      <c r="B209" t="s">
        <v>85</v>
      </c>
      <c r="C209" t="s">
        <v>978</v>
      </c>
      <c r="D209" t="s">
        <v>525</v>
      </c>
      <c r="E209" t="s">
        <v>979</v>
      </c>
    </row>
    <row r="210" spans="1:5">
      <c r="A210" t="s">
        <v>202</v>
      </c>
      <c r="B210" t="s">
        <v>85</v>
      </c>
      <c r="C210" t="s">
        <v>203</v>
      </c>
      <c r="D210" t="s">
        <v>525</v>
      </c>
      <c r="E210" t="s">
        <v>204</v>
      </c>
    </row>
    <row r="211" spans="1:5">
      <c r="A211" t="s">
        <v>205</v>
      </c>
      <c r="B211" t="s">
        <v>85</v>
      </c>
      <c r="C211" t="s">
        <v>206</v>
      </c>
      <c r="D211" t="s">
        <v>525</v>
      </c>
      <c r="E211" t="s">
        <v>207</v>
      </c>
    </row>
    <row r="212" spans="1:5">
      <c r="A212" t="s">
        <v>208</v>
      </c>
      <c r="B212" t="s">
        <v>85</v>
      </c>
      <c r="C212" t="s">
        <v>209</v>
      </c>
      <c r="D212" t="s">
        <v>525</v>
      </c>
      <c r="E212" t="s">
        <v>210</v>
      </c>
    </row>
    <row r="213" spans="1:5">
      <c r="A213" t="s">
        <v>211</v>
      </c>
      <c r="B213" t="s">
        <v>85</v>
      </c>
      <c r="C213" t="s">
        <v>212</v>
      </c>
      <c r="D213" t="s">
        <v>525</v>
      </c>
      <c r="E213" t="s">
        <v>213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7" workbookViewId="0">
      <selection activeCell="F25" sqref="F25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9.7109375" style="1" bestFit="1" customWidth="1"/>
    <col min="8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360</v>
      </c>
      <c r="K1" s="1" t="s">
        <v>361</v>
      </c>
      <c r="L1" s="1" t="s">
        <v>406</v>
      </c>
      <c r="M1" s="1">
        <v>1</v>
      </c>
    </row>
    <row r="2" spans="2:13">
      <c r="J2" s="1" t="s">
        <v>362</v>
      </c>
      <c r="K2" s="1" t="s">
        <v>363</v>
      </c>
      <c r="L2" s="1" t="s">
        <v>407</v>
      </c>
      <c r="M2" s="1">
        <v>1000</v>
      </c>
    </row>
    <row r="3" spans="2:13">
      <c r="J3" s="1" t="s">
        <v>364</v>
      </c>
      <c r="K3" s="1" t="s">
        <v>365</v>
      </c>
      <c r="L3" s="1" t="s">
        <v>471</v>
      </c>
      <c r="M3" s="1">
        <v>100000</v>
      </c>
    </row>
    <row r="4" spans="2:13">
      <c r="J4" s="1" t="s">
        <v>366</v>
      </c>
      <c r="K4" s="1" t="s">
        <v>367</v>
      </c>
      <c r="L4" s="1" t="s">
        <v>408</v>
      </c>
      <c r="M4" s="1">
        <v>1000000</v>
      </c>
    </row>
    <row r="5" spans="2:13">
      <c r="J5" s="1" t="s">
        <v>368</v>
      </c>
      <c r="K5" s="1" t="s">
        <v>369</v>
      </c>
      <c r="L5" s="1" t="s">
        <v>409</v>
      </c>
      <c r="M5" s="1">
        <v>1000000000</v>
      </c>
    </row>
    <row r="6" spans="2:13">
      <c r="B6" s="6"/>
      <c r="C6" s="2" t="s">
        <v>143</v>
      </c>
      <c r="D6" s="2" t="s">
        <v>806</v>
      </c>
      <c r="J6" s="1" t="s">
        <v>148</v>
      </c>
      <c r="K6" s="1" t="s">
        <v>149</v>
      </c>
    </row>
    <row r="7" spans="2:13">
      <c r="B7" s="6"/>
      <c r="C7" s="2" t="s">
        <v>144</v>
      </c>
      <c r="D7" s="2" t="s">
        <v>471</v>
      </c>
      <c r="J7" s="1" t="s">
        <v>150</v>
      </c>
      <c r="K7" s="1" t="s">
        <v>151</v>
      </c>
    </row>
    <row r="8" spans="2:13">
      <c r="B8" s="7" t="s">
        <v>145</v>
      </c>
      <c r="C8" s="2" t="s">
        <v>402</v>
      </c>
      <c r="D8" s="15">
        <f>G8</f>
        <v>0</v>
      </c>
      <c r="G8" s="15"/>
      <c r="I8" s="8"/>
      <c r="J8" s="1" t="s">
        <v>152</v>
      </c>
      <c r="K8" s="1" t="s">
        <v>153</v>
      </c>
    </row>
    <row r="9" spans="2:13">
      <c r="B9" s="7"/>
      <c r="C9" s="2" t="s">
        <v>403</v>
      </c>
      <c r="D9" s="15">
        <f>G9</f>
        <v>0</v>
      </c>
      <c r="G9" s="15"/>
      <c r="I9" s="8"/>
      <c r="J9" s="1" t="s">
        <v>154</v>
      </c>
      <c r="K9" s="1" t="s">
        <v>155</v>
      </c>
    </row>
    <row r="10" spans="2:13">
      <c r="B10" s="7" t="s">
        <v>146</v>
      </c>
      <c r="C10" s="2" t="s">
        <v>402</v>
      </c>
      <c r="D10" s="9">
        <f>StartUp!I8</f>
        <v>0</v>
      </c>
      <c r="G10" s="17">
        <v>41730</v>
      </c>
      <c r="J10" s="1" t="s">
        <v>156</v>
      </c>
      <c r="K10" s="1" t="s">
        <v>157</v>
      </c>
    </row>
    <row r="11" spans="2:13">
      <c r="B11" s="7"/>
      <c r="C11" s="2" t="s">
        <v>403</v>
      </c>
      <c r="D11" s="9">
        <f>StartUp!I9</f>
        <v>0</v>
      </c>
      <c r="J11" s="1" t="s">
        <v>158</v>
      </c>
      <c r="K11" s="1" t="s">
        <v>159</v>
      </c>
    </row>
    <row r="12" spans="2:13">
      <c r="B12" s="6"/>
      <c r="C12" s="3" t="s">
        <v>147</v>
      </c>
      <c r="D12" s="16">
        <f>D16</f>
        <v>0</v>
      </c>
      <c r="G12" s="17"/>
      <c r="J12" s="1" t="s">
        <v>160</v>
      </c>
      <c r="K12" s="1" t="s">
        <v>161</v>
      </c>
    </row>
    <row r="13" spans="2:13">
      <c r="B13" s="6"/>
      <c r="C13" s="2" t="s">
        <v>854</v>
      </c>
      <c r="D13" s="4"/>
      <c r="G13" s="17"/>
      <c r="J13" s="1" t="s">
        <v>162</v>
      </c>
      <c r="K13" s="1" t="s">
        <v>163</v>
      </c>
    </row>
    <row r="14" spans="2:13">
      <c r="B14" s="2" t="s">
        <v>460</v>
      </c>
      <c r="C14" s="2" t="s">
        <v>402</v>
      </c>
      <c r="D14" s="9">
        <f>StartUp!I8</f>
        <v>0</v>
      </c>
      <c r="G14" s="17">
        <v>41821</v>
      </c>
      <c r="J14" s="1" t="s">
        <v>164</v>
      </c>
      <c r="K14" s="1" t="s">
        <v>165</v>
      </c>
    </row>
    <row r="15" spans="2:13">
      <c r="B15" s="2"/>
      <c r="C15" s="2" t="s">
        <v>403</v>
      </c>
      <c r="D15" s="9">
        <f>StartUp!I9</f>
        <v>0</v>
      </c>
      <c r="G15" s="17">
        <v>41912</v>
      </c>
      <c r="J15" s="1" t="s">
        <v>166</v>
      </c>
      <c r="K15" s="1" t="s">
        <v>167</v>
      </c>
    </row>
    <row r="16" spans="2:13">
      <c r="B16" s="10" t="s">
        <v>461</v>
      </c>
      <c r="C16" s="10"/>
      <c r="D16" s="110"/>
      <c r="G16" s="17">
        <v>41730</v>
      </c>
      <c r="J16" s="1" t="s">
        <v>168</v>
      </c>
      <c r="K16" s="1" t="s">
        <v>169</v>
      </c>
    </row>
    <row r="17" spans="2:11">
      <c r="B17" s="10" t="s">
        <v>462</v>
      </c>
      <c r="C17" s="10"/>
      <c r="D17" s="14"/>
      <c r="G17" s="17">
        <v>41820</v>
      </c>
      <c r="J17" s="1" t="s">
        <v>170</v>
      </c>
      <c r="K17" s="1" t="s">
        <v>171</v>
      </c>
    </row>
    <row r="18" spans="2:11">
      <c r="B18" s="10" t="s">
        <v>463</v>
      </c>
      <c r="C18" s="10"/>
      <c r="D18" s="10"/>
      <c r="G18" s="17"/>
      <c r="J18" s="1" t="s">
        <v>172</v>
      </c>
      <c r="K18" s="1" t="s">
        <v>173</v>
      </c>
    </row>
    <row r="19" spans="2:11">
      <c r="B19" s="10" t="s">
        <v>464</v>
      </c>
      <c r="C19" s="10"/>
      <c r="D19" s="10"/>
      <c r="J19" s="1" t="s">
        <v>174</v>
      </c>
      <c r="K19" s="1" t="s">
        <v>175</v>
      </c>
    </row>
    <row r="20" spans="2:11">
      <c r="B20" s="10" t="s">
        <v>465</v>
      </c>
      <c r="C20" s="10"/>
      <c r="D20" s="10">
        <v>2010</v>
      </c>
      <c r="J20" s="1" t="s">
        <v>176</v>
      </c>
      <c r="K20" s="1" t="s">
        <v>177</v>
      </c>
    </row>
    <row r="21" spans="2:11">
      <c r="B21" s="11" t="s">
        <v>466</v>
      </c>
      <c r="C21" s="10"/>
      <c r="D21" s="12"/>
      <c r="J21" s="1" t="s">
        <v>178</v>
      </c>
      <c r="K21" s="1" t="s">
        <v>179</v>
      </c>
    </row>
    <row r="22" spans="2:11" s="112" customFormat="1">
      <c r="B22" s="118" t="s">
        <v>1049</v>
      </c>
      <c r="C22" s="118"/>
      <c r="D22" s="118" t="s">
        <v>472</v>
      </c>
      <c r="E22" s="116"/>
      <c r="F22" s="116"/>
      <c r="G22" s="116"/>
      <c r="H22" s="116"/>
      <c r="I22" s="116"/>
      <c r="J22" s="117" t="s">
        <v>180</v>
      </c>
      <c r="K22" s="117" t="s">
        <v>181</v>
      </c>
    </row>
    <row r="23" spans="2:11">
      <c r="J23" s="1" t="s">
        <v>182</v>
      </c>
      <c r="K23" s="1" t="s">
        <v>183</v>
      </c>
    </row>
    <row r="24" spans="2:11">
      <c r="J24" s="1" t="s">
        <v>184</v>
      </c>
      <c r="K24" s="1" t="s">
        <v>185</v>
      </c>
    </row>
    <row r="25" spans="2:11">
      <c r="B25" s="100" t="s">
        <v>1033</v>
      </c>
      <c r="C25" s="102" t="s">
        <v>1059</v>
      </c>
      <c r="J25" s="1" t="s">
        <v>186</v>
      </c>
      <c r="K25" s="1" t="s">
        <v>117</v>
      </c>
    </row>
    <row r="26" spans="2:11">
      <c r="B26" s="100" t="s">
        <v>1031</v>
      </c>
      <c r="C26" s="117" t="s">
        <v>1060</v>
      </c>
      <c r="J26" s="1" t="s">
        <v>118</v>
      </c>
      <c r="K26" s="1" t="s">
        <v>119</v>
      </c>
    </row>
    <row r="27" spans="2:11">
      <c r="B27" s="100" t="s">
        <v>1038</v>
      </c>
      <c r="C27" s="117" t="s">
        <v>1058</v>
      </c>
      <c r="J27" s="1" t="s">
        <v>120</v>
      </c>
      <c r="K27" s="1" t="s">
        <v>121</v>
      </c>
    </row>
    <row r="28" spans="2:11">
      <c r="J28" s="1" t="s">
        <v>122</v>
      </c>
      <c r="K28" s="1" t="s">
        <v>123</v>
      </c>
    </row>
    <row r="29" spans="2:11">
      <c r="J29" s="1" t="s">
        <v>124</v>
      </c>
      <c r="K29" s="1" t="s">
        <v>125</v>
      </c>
    </row>
    <row r="30" spans="2:11">
      <c r="J30" s="1" t="s">
        <v>126</v>
      </c>
      <c r="K30" s="1" t="s">
        <v>127</v>
      </c>
    </row>
    <row r="31" spans="2:11">
      <c r="J31" s="1" t="s">
        <v>128</v>
      </c>
      <c r="K31" s="1" t="s">
        <v>129</v>
      </c>
    </row>
    <row r="32" spans="2:11">
      <c r="J32" s="1" t="s">
        <v>130</v>
      </c>
      <c r="K32" s="1" t="s">
        <v>131</v>
      </c>
    </row>
    <row r="33" spans="1:11">
      <c r="J33" s="1" t="s">
        <v>780</v>
      </c>
      <c r="K33" s="1" t="s">
        <v>781</v>
      </c>
    </row>
    <row r="34" spans="1:11">
      <c r="J34" s="1" t="s">
        <v>782</v>
      </c>
      <c r="K34" s="1" t="s">
        <v>783</v>
      </c>
    </row>
    <row r="35" spans="1:11">
      <c r="J35" s="1" t="s">
        <v>784</v>
      </c>
      <c r="K35" s="1" t="s">
        <v>785</v>
      </c>
    </row>
    <row r="36" spans="1:11">
      <c r="J36" s="1" t="s">
        <v>786</v>
      </c>
      <c r="K36" s="1" t="s">
        <v>108</v>
      </c>
    </row>
    <row r="37" spans="1:11">
      <c r="J37" s="1" t="s">
        <v>807</v>
      </c>
      <c r="K37" s="1" t="s">
        <v>808</v>
      </c>
    </row>
    <row r="38" spans="1:11">
      <c r="J38" s="1" t="s">
        <v>809</v>
      </c>
      <c r="K38" s="1" t="s">
        <v>810</v>
      </c>
    </row>
    <row r="39" spans="1:11">
      <c r="J39" s="1" t="s">
        <v>811</v>
      </c>
      <c r="K39" s="1" t="s">
        <v>812</v>
      </c>
    </row>
    <row r="40" spans="1:11">
      <c r="B40" s="1" t="s">
        <v>468</v>
      </c>
      <c r="C40" s="1">
        <f>StartUp!D17</f>
        <v>0</v>
      </c>
    </row>
    <row r="41" spans="1:11">
      <c r="B41" s="1" t="s">
        <v>469</v>
      </c>
      <c r="C41" s="13" t="e">
        <f>#REF!</f>
        <v>#REF!</v>
      </c>
      <c r="J41" s="1" t="s">
        <v>813</v>
      </c>
      <c r="K41" s="1" t="s">
        <v>814</v>
      </c>
    </row>
    <row r="42" spans="1:11">
      <c r="A42" s="1" t="s">
        <v>467</v>
      </c>
      <c r="B42" s="1" t="s">
        <v>470</v>
      </c>
      <c r="C42" s="1" t="e">
        <f>#REF!</f>
        <v>#REF!</v>
      </c>
      <c r="J42" s="1" t="s">
        <v>815</v>
      </c>
      <c r="K42" s="1" t="s">
        <v>816</v>
      </c>
    </row>
    <row r="43" spans="1:11">
      <c r="J43" s="1" t="s">
        <v>817</v>
      </c>
      <c r="K43" s="1" t="s">
        <v>818</v>
      </c>
    </row>
    <row r="44" spans="1:11">
      <c r="J44" s="1" t="s">
        <v>819</v>
      </c>
      <c r="K44" s="1" t="s">
        <v>820</v>
      </c>
    </row>
    <row r="45" spans="1:11">
      <c r="J45" s="1" t="s">
        <v>821</v>
      </c>
      <c r="K45" s="1" t="s">
        <v>822</v>
      </c>
    </row>
    <row r="46" spans="1:11">
      <c r="J46" s="1" t="s">
        <v>823</v>
      </c>
      <c r="K46" s="1" t="s">
        <v>824</v>
      </c>
    </row>
    <row r="47" spans="1:11">
      <c r="J47" s="1" t="s">
        <v>825</v>
      </c>
      <c r="K47" s="1" t="s">
        <v>826</v>
      </c>
    </row>
    <row r="48" spans="1:11">
      <c r="J48" s="1" t="s">
        <v>827</v>
      </c>
      <c r="K48" s="1" t="s">
        <v>828</v>
      </c>
    </row>
    <row r="49" spans="10:11">
      <c r="J49" s="1" t="s">
        <v>829</v>
      </c>
      <c r="K49" s="1" t="s">
        <v>830</v>
      </c>
    </row>
    <row r="50" spans="10:11">
      <c r="J50" s="1" t="s">
        <v>831</v>
      </c>
      <c r="K50" s="1" t="s">
        <v>832</v>
      </c>
    </row>
    <row r="51" spans="10:11">
      <c r="J51" s="1" t="s">
        <v>833</v>
      </c>
      <c r="K51" s="1" t="s">
        <v>834</v>
      </c>
    </row>
    <row r="52" spans="10:11">
      <c r="J52" s="1" t="s">
        <v>835</v>
      </c>
      <c r="K52" s="1" t="s">
        <v>836</v>
      </c>
    </row>
    <row r="53" spans="10:11">
      <c r="J53" s="1" t="s">
        <v>837</v>
      </c>
      <c r="K53" s="1" t="s">
        <v>838</v>
      </c>
    </row>
    <row r="54" spans="10:11">
      <c r="J54" s="1" t="s">
        <v>839</v>
      </c>
      <c r="K54" s="1" t="s">
        <v>840</v>
      </c>
    </row>
    <row r="55" spans="10:11">
      <c r="J55" s="1" t="s">
        <v>841</v>
      </c>
      <c r="K55" s="1" t="s">
        <v>842</v>
      </c>
    </row>
    <row r="56" spans="10:11">
      <c r="J56" s="1" t="s">
        <v>843</v>
      </c>
      <c r="K56" s="1" t="s">
        <v>844</v>
      </c>
    </row>
    <row r="57" spans="10:11">
      <c r="J57" s="1" t="s">
        <v>845</v>
      </c>
      <c r="K57" s="1" t="s">
        <v>846</v>
      </c>
    </row>
    <row r="58" spans="10:11">
      <c r="J58" s="1" t="s">
        <v>847</v>
      </c>
      <c r="K58" s="1" t="s">
        <v>848</v>
      </c>
    </row>
    <row r="59" spans="10:11">
      <c r="J59" s="1" t="s">
        <v>849</v>
      </c>
      <c r="K59" s="1" t="s">
        <v>850</v>
      </c>
    </row>
    <row r="60" spans="10:11">
      <c r="J60" s="1" t="s">
        <v>851</v>
      </c>
      <c r="K60" s="1" t="s">
        <v>852</v>
      </c>
    </row>
    <row r="61" spans="10:11">
      <c r="J61" s="1" t="s">
        <v>853</v>
      </c>
      <c r="K61" s="1" t="s">
        <v>137</v>
      </c>
    </row>
    <row r="62" spans="10:11">
      <c r="J62" s="1" t="s">
        <v>138</v>
      </c>
      <c r="K62" s="1" t="s">
        <v>139</v>
      </c>
    </row>
    <row r="63" spans="10:11">
      <c r="J63" s="1" t="s">
        <v>140</v>
      </c>
      <c r="K63" s="1" t="s">
        <v>141</v>
      </c>
    </row>
    <row r="64" spans="10:11">
      <c r="J64" s="1" t="s">
        <v>142</v>
      </c>
      <c r="K64" s="1" t="s">
        <v>796</v>
      </c>
    </row>
    <row r="65" spans="10:11">
      <c r="J65" s="1" t="s">
        <v>797</v>
      </c>
      <c r="K65" s="1" t="s">
        <v>798</v>
      </c>
    </row>
    <row r="66" spans="10:11">
      <c r="J66" s="1" t="s">
        <v>799</v>
      </c>
      <c r="K66" s="1" t="s">
        <v>800</v>
      </c>
    </row>
    <row r="67" spans="10:11">
      <c r="J67" s="1" t="s">
        <v>801</v>
      </c>
      <c r="K67" s="1" t="s">
        <v>802</v>
      </c>
    </row>
    <row r="68" spans="10:11">
      <c r="J68" s="1" t="s">
        <v>803</v>
      </c>
      <c r="K68" s="1" t="s">
        <v>804</v>
      </c>
    </row>
    <row r="69" spans="10:11">
      <c r="J69" s="1" t="s">
        <v>805</v>
      </c>
      <c r="K69" s="1" t="s">
        <v>806</v>
      </c>
    </row>
    <row r="70" spans="10:11">
      <c r="J70" s="1" t="s">
        <v>109</v>
      </c>
      <c r="K70" s="1" t="s">
        <v>110</v>
      </c>
    </row>
    <row r="71" spans="10:11">
      <c r="J71" s="1" t="s">
        <v>111</v>
      </c>
      <c r="K71" s="1" t="s">
        <v>112</v>
      </c>
    </row>
    <row r="72" spans="10:11">
      <c r="J72" s="1" t="s">
        <v>113</v>
      </c>
      <c r="K72" s="1" t="s">
        <v>114</v>
      </c>
    </row>
    <row r="73" spans="10:11">
      <c r="J73" s="1" t="s">
        <v>115</v>
      </c>
      <c r="K73" s="1" t="s">
        <v>193</v>
      </c>
    </row>
    <row r="74" spans="10:11">
      <c r="J74" s="1" t="s">
        <v>194</v>
      </c>
      <c r="K74" s="1" t="s">
        <v>370</v>
      </c>
    </row>
    <row r="75" spans="10:11">
      <c r="J75" s="1" t="s">
        <v>371</v>
      </c>
      <c r="K75" s="1" t="s">
        <v>372</v>
      </c>
    </row>
    <row r="76" spans="10:11">
      <c r="J76" s="1" t="s">
        <v>373</v>
      </c>
      <c r="K76" s="1" t="s">
        <v>374</v>
      </c>
    </row>
    <row r="77" spans="10:11">
      <c r="J77" s="1" t="s">
        <v>375</v>
      </c>
      <c r="K77" s="1" t="s">
        <v>376</v>
      </c>
    </row>
    <row r="78" spans="10:11">
      <c r="J78" s="1" t="s">
        <v>377</v>
      </c>
      <c r="K78" s="1" t="s">
        <v>378</v>
      </c>
    </row>
    <row r="79" spans="10:11">
      <c r="J79" s="1" t="s">
        <v>379</v>
      </c>
      <c r="K79" s="1" t="s">
        <v>380</v>
      </c>
    </row>
    <row r="80" spans="10:11">
      <c r="J80" s="1" t="s">
        <v>381</v>
      </c>
      <c r="K80" s="1" t="s">
        <v>382</v>
      </c>
    </row>
    <row r="81" spans="10:11">
      <c r="J81" s="1" t="s">
        <v>383</v>
      </c>
      <c r="K81" s="1" t="s">
        <v>384</v>
      </c>
    </row>
    <row r="82" spans="10:11">
      <c r="J82" s="1" t="s">
        <v>385</v>
      </c>
      <c r="K82" s="1" t="s">
        <v>386</v>
      </c>
    </row>
    <row r="83" spans="10:11">
      <c r="J83" s="1" t="s">
        <v>387</v>
      </c>
      <c r="K83" s="1" t="s">
        <v>388</v>
      </c>
    </row>
    <row r="84" spans="10:11">
      <c r="J84" s="1" t="s">
        <v>389</v>
      </c>
      <c r="K84" s="1" t="s">
        <v>390</v>
      </c>
    </row>
    <row r="85" spans="10:11">
      <c r="J85" s="1" t="s">
        <v>391</v>
      </c>
      <c r="K85" s="1" t="s">
        <v>392</v>
      </c>
    </row>
    <row r="86" spans="10:11">
      <c r="J86" s="1" t="s">
        <v>393</v>
      </c>
      <c r="K86" s="1" t="s">
        <v>394</v>
      </c>
    </row>
    <row r="87" spans="10:11">
      <c r="J87" s="1" t="s">
        <v>395</v>
      </c>
      <c r="K87" s="1" t="s">
        <v>396</v>
      </c>
    </row>
    <row r="88" spans="10:11">
      <c r="J88" s="1" t="s">
        <v>397</v>
      </c>
      <c r="K88" s="1" t="s">
        <v>398</v>
      </c>
    </row>
    <row r="89" spans="10:11">
      <c r="J89" s="1" t="s">
        <v>399</v>
      </c>
      <c r="K89" s="1" t="s">
        <v>400</v>
      </c>
    </row>
    <row r="90" spans="10:11">
      <c r="J90" s="1" t="s">
        <v>401</v>
      </c>
      <c r="K90" s="1" t="s">
        <v>195</v>
      </c>
    </row>
    <row r="91" spans="10:11">
      <c r="J91" s="1" t="s">
        <v>196</v>
      </c>
      <c r="K91" s="1" t="s">
        <v>197</v>
      </c>
    </row>
    <row r="92" spans="10:11">
      <c r="J92" s="1" t="s">
        <v>198</v>
      </c>
      <c r="K92" s="1" t="s">
        <v>199</v>
      </c>
    </row>
    <row r="93" spans="10:11">
      <c r="J93" s="1" t="s">
        <v>200</v>
      </c>
      <c r="K93" s="1" t="s">
        <v>791</v>
      </c>
    </row>
    <row r="94" spans="10:11">
      <c r="J94" s="1" t="s">
        <v>792</v>
      </c>
      <c r="K94" s="1" t="s">
        <v>793</v>
      </c>
    </row>
    <row r="95" spans="10:11">
      <c r="J95" s="1" t="s">
        <v>794</v>
      </c>
      <c r="K95" s="1" t="s">
        <v>795</v>
      </c>
    </row>
    <row r="96" spans="10:11">
      <c r="J96" s="1" t="s">
        <v>16</v>
      </c>
      <c r="K96" s="1" t="s">
        <v>17</v>
      </c>
    </row>
    <row r="97" spans="10:11">
      <c r="J97" s="1" t="s">
        <v>18</v>
      </c>
      <c r="K97" s="1" t="s">
        <v>19</v>
      </c>
    </row>
    <row r="98" spans="10:11">
      <c r="J98" s="1" t="s">
        <v>20</v>
      </c>
      <c r="K98" s="1" t="s">
        <v>21</v>
      </c>
    </row>
    <row r="99" spans="10:11">
      <c r="J99" s="1" t="s">
        <v>22</v>
      </c>
      <c r="K99" s="1" t="s">
        <v>23</v>
      </c>
    </row>
    <row r="100" spans="10:11">
      <c r="J100" s="1" t="s">
        <v>24</v>
      </c>
      <c r="K100" s="1" t="s">
        <v>25</v>
      </c>
    </row>
    <row r="101" spans="10:11">
      <c r="J101" s="1" t="s">
        <v>26</v>
      </c>
      <c r="K101" s="1" t="s">
        <v>27</v>
      </c>
    </row>
    <row r="102" spans="10:11">
      <c r="J102" s="1" t="s">
        <v>28</v>
      </c>
      <c r="K102" s="1" t="s">
        <v>29</v>
      </c>
    </row>
    <row r="103" spans="10:11">
      <c r="J103" s="1" t="s">
        <v>30</v>
      </c>
      <c r="K103" s="1" t="s">
        <v>31</v>
      </c>
    </row>
    <row r="104" spans="10:11">
      <c r="J104" s="1" t="s">
        <v>32</v>
      </c>
      <c r="K104" s="1" t="s">
        <v>33</v>
      </c>
    </row>
    <row r="105" spans="10:11">
      <c r="J105" s="1" t="s">
        <v>34</v>
      </c>
      <c r="K105" s="1" t="s">
        <v>35</v>
      </c>
    </row>
    <row r="106" spans="10:11">
      <c r="J106" s="1" t="s">
        <v>36</v>
      </c>
      <c r="K106" s="1" t="s">
        <v>37</v>
      </c>
    </row>
    <row r="107" spans="10:11">
      <c r="J107" s="1" t="s">
        <v>38</v>
      </c>
      <c r="K107" s="1" t="s">
        <v>39</v>
      </c>
    </row>
    <row r="108" spans="10:11">
      <c r="J108" s="1" t="s">
        <v>40</v>
      </c>
      <c r="K108" s="1" t="s">
        <v>41</v>
      </c>
    </row>
    <row r="109" spans="10:11">
      <c r="J109" s="1" t="s">
        <v>42</v>
      </c>
      <c r="K109" s="1" t="s">
        <v>43</v>
      </c>
    </row>
    <row r="110" spans="10:11">
      <c r="J110" s="1" t="s">
        <v>44</v>
      </c>
      <c r="K110" s="1" t="s">
        <v>45</v>
      </c>
    </row>
    <row r="111" spans="10:11">
      <c r="J111" s="1" t="s">
        <v>46</v>
      </c>
      <c r="K111" s="1" t="s">
        <v>47</v>
      </c>
    </row>
    <row r="112" spans="10:11">
      <c r="J112" s="1" t="s">
        <v>48</v>
      </c>
      <c r="K112" s="1" t="s">
        <v>49</v>
      </c>
    </row>
    <row r="113" spans="10:11">
      <c r="J113" s="1" t="s">
        <v>50</v>
      </c>
      <c r="K113" s="1" t="s">
        <v>51</v>
      </c>
    </row>
    <row r="114" spans="10:11">
      <c r="J114" s="1" t="s">
        <v>52</v>
      </c>
      <c r="K114" s="1" t="s">
        <v>53</v>
      </c>
    </row>
    <row r="115" spans="10:11">
      <c r="J115" s="1" t="s">
        <v>54</v>
      </c>
      <c r="K115" s="1" t="s">
        <v>55</v>
      </c>
    </row>
    <row r="116" spans="10:11">
      <c r="J116" s="1" t="s">
        <v>56</v>
      </c>
      <c r="K116" s="1" t="s">
        <v>57</v>
      </c>
    </row>
    <row r="117" spans="10:11">
      <c r="J117" s="1" t="s">
        <v>58</v>
      </c>
      <c r="K117" s="1" t="s">
        <v>59</v>
      </c>
    </row>
    <row r="118" spans="10:11">
      <c r="J118" s="1" t="s">
        <v>60</v>
      </c>
      <c r="K118" s="1" t="s">
        <v>61</v>
      </c>
    </row>
    <row r="119" spans="10:11">
      <c r="J119" s="1" t="s">
        <v>62</v>
      </c>
      <c r="K119" s="1" t="s">
        <v>63</v>
      </c>
    </row>
    <row r="120" spans="10:11">
      <c r="J120" s="1" t="s">
        <v>80</v>
      </c>
      <c r="K120" s="1" t="s">
        <v>86</v>
      </c>
    </row>
    <row r="121" spans="10:11">
      <c r="J121" s="1" t="s">
        <v>87</v>
      </c>
      <c r="K121" s="1" t="s">
        <v>88</v>
      </c>
    </row>
    <row r="122" spans="10:11">
      <c r="J122" s="1" t="s">
        <v>89</v>
      </c>
      <c r="K122" s="1" t="s">
        <v>90</v>
      </c>
    </row>
    <row r="123" spans="10:11">
      <c r="J123" s="1" t="s">
        <v>91</v>
      </c>
      <c r="K123" s="1" t="s">
        <v>92</v>
      </c>
    </row>
    <row r="124" spans="10:11">
      <c r="J124" s="1" t="s">
        <v>93</v>
      </c>
      <c r="K124" s="1" t="s">
        <v>94</v>
      </c>
    </row>
    <row r="125" spans="10:11">
      <c r="J125" s="1" t="s">
        <v>95</v>
      </c>
      <c r="K125" s="1" t="s">
        <v>96</v>
      </c>
    </row>
    <row r="126" spans="10:11">
      <c r="J126" s="1" t="s">
        <v>97</v>
      </c>
      <c r="K126" s="1" t="s">
        <v>673</v>
      </c>
    </row>
    <row r="127" spans="10:11">
      <c r="J127" s="1" t="s">
        <v>674</v>
      </c>
      <c r="K127" s="1" t="s">
        <v>675</v>
      </c>
    </row>
    <row r="128" spans="10:11">
      <c r="J128" s="1" t="s">
        <v>676</v>
      </c>
      <c r="K128" s="1" t="s">
        <v>677</v>
      </c>
    </row>
    <row r="129" spans="10:11">
      <c r="J129" s="1" t="s">
        <v>678</v>
      </c>
      <c r="K129" s="1" t="s">
        <v>679</v>
      </c>
    </row>
    <row r="130" spans="10:11">
      <c r="J130" s="1" t="s">
        <v>680</v>
      </c>
      <c r="K130" s="1" t="s">
        <v>681</v>
      </c>
    </row>
    <row r="131" spans="10:11">
      <c r="J131" s="1" t="s">
        <v>682</v>
      </c>
      <c r="K131" s="1" t="s">
        <v>683</v>
      </c>
    </row>
    <row r="132" spans="10:11">
      <c r="J132" s="1" t="s">
        <v>684</v>
      </c>
      <c r="K132" s="1" t="s">
        <v>685</v>
      </c>
    </row>
    <row r="133" spans="10:11">
      <c r="J133" s="1" t="s">
        <v>686</v>
      </c>
      <c r="K133" s="1" t="s">
        <v>687</v>
      </c>
    </row>
    <row r="134" spans="10:11">
      <c r="J134" s="1" t="s">
        <v>688</v>
      </c>
      <c r="K134" s="1" t="s">
        <v>689</v>
      </c>
    </row>
    <row r="135" spans="10:11">
      <c r="J135" s="1" t="s">
        <v>690</v>
      </c>
      <c r="K135" s="1" t="s">
        <v>691</v>
      </c>
    </row>
    <row r="136" spans="10:11">
      <c r="J136" s="1" t="s">
        <v>692</v>
      </c>
      <c r="K136" s="1" t="s">
        <v>693</v>
      </c>
    </row>
    <row r="137" spans="10:11">
      <c r="J137" s="1" t="s">
        <v>694</v>
      </c>
      <c r="K137" s="1" t="s">
        <v>695</v>
      </c>
    </row>
    <row r="138" spans="10:11">
      <c r="J138" s="1" t="s">
        <v>696</v>
      </c>
      <c r="K138" s="1" t="s">
        <v>697</v>
      </c>
    </row>
    <row r="139" spans="10:11">
      <c r="J139" s="1" t="s">
        <v>698</v>
      </c>
      <c r="K139" s="1" t="s">
        <v>699</v>
      </c>
    </row>
    <row r="140" spans="10:11">
      <c r="J140" s="1" t="s">
        <v>700</v>
      </c>
      <c r="K140" s="1" t="s">
        <v>701</v>
      </c>
    </row>
    <row r="141" spans="10:11">
      <c r="J141" s="1" t="s">
        <v>702</v>
      </c>
      <c r="K141" s="1" t="s">
        <v>703</v>
      </c>
    </row>
    <row r="142" spans="10:11">
      <c r="J142" s="1" t="s">
        <v>704</v>
      </c>
      <c r="K142" s="1" t="s">
        <v>705</v>
      </c>
    </row>
    <row r="143" spans="10:11">
      <c r="J143" s="1" t="s">
        <v>706</v>
      </c>
      <c r="K143" s="1" t="s">
        <v>707</v>
      </c>
    </row>
    <row r="144" spans="10:11">
      <c r="J144" s="1" t="s">
        <v>708</v>
      </c>
      <c r="K144" s="1" t="s">
        <v>709</v>
      </c>
    </row>
    <row r="145" spans="10:11">
      <c r="J145" s="1" t="s">
        <v>710</v>
      </c>
      <c r="K145" s="1" t="s">
        <v>711</v>
      </c>
    </row>
    <row r="146" spans="10:11">
      <c r="J146" s="1" t="s">
        <v>712</v>
      </c>
      <c r="K146" s="1" t="s">
        <v>713</v>
      </c>
    </row>
    <row r="147" spans="10:11">
      <c r="J147" s="1" t="s">
        <v>714</v>
      </c>
      <c r="K147" s="1" t="s">
        <v>715</v>
      </c>
    </row>
    <row r="148" spans="10:11">
      <c r="J148" s="1" t="s">
        <v>716</v>
      </c>
      <c r="K148" s="1" t="s">
        <v>717</v>
      </c>
    </row>
    <row r="149" spans="10:11">
      <c r="J149" s="1" t="s">
        <v>718</v>
      </c>
      <c r="K149" s="1" t="s">
        <v>719</v>
      </c>
    </row>
    <row r="150" spans="10:11">
      <c r="J150" s="1" t="s">
        <v>720</v>
      </c>
      <c r="K150" s="1" t="s">
        <v>721</v>
      </c>
    </row>
    <row r="151" spans="10:11">
      <c r="J151" s="1" t="s">
        <v>722</v>
      </c>
      <c r="K151" s="1" t="s">
        <v>723</v>
      </c>
    </row>
    <row r="152" spans="10:11">
      <c r="J152" s="1" t="s">
        <v>724</v>
      </c>
      <c r="K152" s="1" t="s">
        <v>725</v>
      </c>
    </row>
    <row r="153" spans="10:11">
      <c r="J153" s="1" t="s">
        <v>726</v>
      </c>
      <c r="K153" s="1" t="s">
        <v>727</v>
      </c>
    </row>
    <row r="154" spans="10:11">
      <c r="J154" s="1" t="s">
        <v>728</v>
      </c>
      <c r="K154" s="1" t="s">
        <v>729</v>
      </c>
    </row>
    <row r="155" spans="10:11">
      <c r="J155" s="1" t="s">
        <v>730</v>
      </c>
      <c r="K155" s="1" t="s">
        <v>731</v>
      </c>
    </row>
    <row r="156" spans="10:11">
      <c r="J156" s="1" t="s">
        <v>732</v>
      </c>
      <c r="K156" s="1" t="s">
        <v>67</v>
      </c>
    </row>
    <row r="157" spans="10:11">
      <c r="J157" s="1" t="s">
        <v>68</v>
      </c>
      <c r="K157" s="1" t="s">
        <v>69</v>
      </c>
    </row>
    <row r="158" spans="10:11">
      <c r="J158" s="1" t="s">
        <v>70</v>
      </c>
      <c r="K158" s="1" t="s">
        <v>71</v>
      </c>
    </row>
    <row r="159" spans="10:11">
      <c r="J159" s="1" t="s">
        <v>72</v>
      </c>
      <c r="K159" s="1" t="s">
        <v>73</v>
      </c>
    </row>
    <row r="160" spans="10:11">
      <c r="J160" s="1" t="s">
        <v>74</v>
      </c>
      <c r="K160" s="1" t="s">
        <v>75</v>
      </c>
    </row>
    <row r="161" spans="10:11">
      <c r="J161" s="1" t="s">
        <v>76</v>
      </c>
      <c r="K161" s="1" t="s">
        <v>77</v>
      </c>
    </row>
    <row r="162" spans="10:11">
      <c r="J162" s="1" t="s">
        <v>78</v>
      </c>
      <c r="K162" s="1" t="s">
        <v>79</v>
      </c>
    </row>
    <row r="163" spans="10:11">
      <c r="J163" s="1" t="s">
        <v>404</v>
      </c>
      <c r="K163" s="1" t="s">
        <v>405</v>
      </c>
    </row>
    <row r="164" spans="10:11">
      <c r="J164" s="1" t="s">
        <v>64</v>
      </c>
      <c r="K164" s="1" t="s">
        <v>65</v>
      </c>
    </row>
    <row r="165" spans="10:11">
      <c r="J165" s="1" t="s">
        <v>66</v>
      </c>
      <c r="K165" s="1" t="s">
        <v>733</v>
      </c>
    </row>
    <row r="166" spans="10:11">
      <c r="J166" s="1" t="s">
        <v>734</v>
      </c>
      <c r="K166" s="1" t="s">
        <v>347</v>
      </c>
    </row>
    <row r="167" spans="10:11">
      <c r="J167" s="1" t="s">
        <v>348</v>
      </c>
      <c r="K167" s="1" t="s">
        <v>349</v>
      </c>
    </row>
    <row r="168" spans="10:11">
      <c r="J168" s="1" t="s">
        <v>350</v>
      </c>
      <c r="K168" s="1" t="s">
        <v>351</v>
      </c>
    </row>
    <row r="169" spans="10:11">
      <c r="J169" s="1" t="s">
        <v>352</v>
      </c>
      <c r="K169" s="1" t="s">
        <v>353</v>
      </c>
    </row>
    <row r="170" spans="10:11">
      <c r="J170" s="1" t="s">
        <v>354</v>
      </c>
      <c r="K170" s="1" t="s">
        <v>355</v>
      </c>
    </row>
    <row r="171" spans="10:11">
      <c r="J171" s="1" t="s">
        <v>356</v>
      </c>
      <c r="K171" s="1" t="s">
        <v>357</v>
      </c>
    </row>
    <row r="172" spans="10:11">
      <c r="J172" s="1" t="s">
        <v>358</v>
      </c>
      <c r="K172" s="1" t="s">
        <v>359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L13" sqref="L13"/>
    </sheetView>
  </sheetViews>
  <sheetFormatPr defaultRowHeight="15"/>
  <sheetData/>
  <sheetProtection password="A44A" sheet="1" objects="1" scenarios="1"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4"/>
  <sheetViews>
    <sheetView showGridLines="0" topLeftCell="D1" workbookViewId="0">
      <selection sqref="A1:C1048576"/>
    </sheetView>
  </sheetViews>
  <sheetFormatPr defaultRowHeight="15"/>
  <cols>
    <col min="1" max="3" width="0" hidden="1" customWidth="1"/>
    <col min="5" max="5" width="111.7109375" customWidth="1"/>
  </cols>
  <sheetData>
    <row r="1" spans="1:8" ht="27.95" customHeight="1">
      <c r="A1" s="18" t="s">
        <v>98</v>
      </c>
      <c r="D1" s="123" t="s">
        <v>214</v>
      </c>
      <c r="E1" s="123"/>
      <c r="F1" s="123"/>
      <c r="G1" s="123"/>
      <c r="H1" s="123"/>
    </row>
    <row r="5" spans="1:8">
      <c r="E5" s="42" t="s">
        <v>81</v>
      </c>
      <c r="G5" s="43" t="s">
        <v>100</v>
      </c>
    </row>
    <row r="6" spans="1:8">
      <c r="E6" s="42" t="s">
        <v>82</v>
      </c>
      <c r="G6" s="44"/>
      <c r="H6" s="45" t="s">
        <v>101</v>
      </c>
    </row>
    <row r="7" spans="1:8">
      <c r="E7" s="42" t="s">
        <v>83</v>
      </c>
      <c r="G7" s="46"/>
      <c r="H7" s="45" t="s">
        <v>102</v>
      </c>
    </row>
    <row r="8" spans="1:8">
      <c r="E8" s="42" t="s">
        <v>625</v>
      </c>
      <c r="G8" s="47"/>
      <c r="H8" s="45" t="s">
        <v>103</v>
      </c>
    </row>
    <row r="9" spans="1:8">
      <c r="E9" s="42" t="s">
        <v>987</v>
      </c>
      <c r="G9" s="48"/>
      <c r="H9" s="45" t="s">
        <v>104</v>
      </c>
    </row>
    <row r="10" spans="1:8">
      <c r="E10" s="42" t="s">
        <v>989</v>
      </c>
      <c r="G10" s="49"/>
      <c r="H10" s="45" t="s">
        <v>105</v>
      </c>
    </row>
    <row r="11" spans="1:8">
      <c r="E11" s="42" t="s">
        <v>134</v>
      </c>
      <c r="G11" s="50"/>
      <c r="H11" s="45" t="s">
        <v>106</v>
      </c>
    </row>
    <row r="12" spans="1:8">
      <c r="E12" s="42" t="s">
        <v>135</v>
      </c>
      <c r="G12" s="51"/>
      <c r="H12" s="45" t="s">
        <v>672</v>
      </c>
    </row>
    <row r="13" spans="1:8">
      <c r="E13" s="42" t="s">
        <v>84</v>
      </c>
    </row>
    <row r="14" spans="1:8">
      <c r="E14" s="42" t="s">
        <v>85</v>
      </c>
    </row>
  </sheetData>
  <mergeCells count="1">
    <mergeCell ref="D1:H1"/>
  </mergeCells>
  <phoneticPr fontId="3" type="noConversion"/>
  <hyperlinks>
    <hyperlink ref="E5" location="'General Information'!A1" display="General Information"/>
    <hyperlink ref="E6" location="'Capital Base '!A1" display="Capital Base "/>
    <hyperlink ref="E7" location="'Computation Of Capital Base'!A1" display="Computation Of Capital Base"/>
    <hyperlink ref="E8" location="'Undisclosed Reserves'!A1" display="Undisclosed Reserves"/>
    <hyperlink ref="E9" location="'RWAE-SECTION A - ASSETS'!A1" display="RWAE-SECTION A - ASSETS"/>
    <hyperlink ref="E10" location="'RWAE-SECTION B-ContCrExp'!A1" display="RWAE-SECTION B-ContCrExp"/>
    <hyperlink ref="E11" location="'RWAE-SECTION C-ContrDerivts'!A1" display="RWAE-SECTION C-ContrDerivts"/>
    <hyperlink ref="E12" location="'RWA-TrBook-SECTION D'!A1" display="Risk Weighted Assets -  Trading Book"/>
    <hyperlink ref="E13" location="'Global Position at end Qtr'!A1" display="Global Position at end Qtr"/>
    <hyperlink ref="E14" location="'Signatory'!A1" display="Signatory"/>
  </hyperlink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6"/>
  <sheetViews>
    <sheetView showGridLines="0" showZeros="0" topLeftCell="D7" workbookViewId="0">
      <selection sqref="A1:C1048576"/>
    </sheetView>
  </sheetViews>
  <sheetFormatPr defaultRowHeight="15"/>
  <cols>
    <col min="1" max="1" width="5.140625" hidden="1" customWidth="1"/>
    <col min="2" max="2" width="6.28515625" hidden="1" customWidth="1"/>
    <col min="3" max="3" width="7" hidden="1" customWidth="1"/>
    <col min="4" max="4" width="30" bestFit="1" customWidth="1"/>
    <col min="5" max="5" width="32.7109375" customWidth="1"/>
  </cols>
  <sheetData>
    <row r="1" spans="1:10" ht="27.95" customHeight="1">
      <c r="A1" s="18" t="s">
        <v>473</v>
      </c>
      <c r="D1" s="123" t="s">
        <v>81</v>
      </c>
      <c r="E1" s="123"/>
      <c r="F1" s="123"/>
      <c r="G1" s="123"/>
      <c r="H1" s="123"/>
    </row>
    <row r="2" spans="1:10">
      <c r="A2" s="53"/>
      <c r="B2" s="53"/>
      <c r="D2" s="53"/>
      <c r="E2" s="53"/>
      <c r="F2" s="53"/>
      <c r="G2" s="53"/>
    </row>
    <row r="3" spans="1:10">
      <c r="A3" s="53"/>
      <c r="B3" s="53"/>
      <c r="C3" s="53"/>
      <c r="D3" s="53"/>
      <c r="E3" s="79" t="s">
        <v>99</v>
      </c>
      <c r="F3" s="54"/>
      <c r="G3" s="53"/>
    </row>
    <row r="4" spans="1:10">
      <c r="A4" s="114"/>
      <c r="B4" s="114"/>
      <c r="C4" s="114" t="s">
        <v>474</v>
      </c>
      <c r="D4" s="114"/>
      <c r="E4" s="114"/>
      <c r="F4" s="114"/>
      <c r="G4" s="114"/>
    </row>
    <row r="5" spans="1:10">
      <c r="A5" s="114"/>
      <c r="B5" s="114"/>
      <c r="C5" s="114"/>
      <c r="D5" s="114"/>
      <c r="E5" s="114"/>
      <c r="F5" s="114"/>
      <c r="G5" s="114"/>
    </row>
    <row r="6" spans="1:10">
      <c r="A6" s="114"/>
      <c r="B6" s="114"/>
      <c r="C6" s="114"/>
      <c r="D6" s="114"/>
      <c r="E6" s="114"/>
      <c r="F6" s="114"/>
      <c r="G6" s="114"/>
    </row>
    <row r="7" spans="1:10">
      <c r="A7" s="114"/>
      <c r="B7" s="114"/>
      <c r="C7" s="114" t="s">
        <v>476</v>
      </c>
      <c r="D7" s="114" t="s">
        <v>480</v>
      </c>
      <c r="E7" s="114"/>
      <c r="F7" s="114" t="s">
        <v>475</v>
      </c>
      <c r="G7" s="114" t="s">
        <v>477</v>
      </c>
    </row>
    <row r="8" spans="1:10">
      <c r="A8" s="114"/>
      <c r="B8" s="114"/>
      <c r="C8" s="114" t="s">
        <v>475</v>
      </c>
      <c r="G8" s="114"/>
    </row>
    <row r="9" spans="1:10" ht="33" customHeight="1">
      <c r="A9" s="114" t="s">
        <v>1032</v>
      </c>
      <c r="B9" s="114"/>
      <c r="C9" s="114"/>
      <c r="D9" s="85" t="s">
        <v>1033</v>
      </c>
      <c r="E9" s="88" t="str">
        <f>StartUp!C25</f>
        <v>Report on Capital Adequacy - RBI - FIMD</v>
      </c>
      <c r="F9" s="87"/>
      <c r="G9" s="114"/>
      <c r="H9" s="86"/>
      <c r="I9" s="87"/>
      <c r="J9" s="87"/>
    </row>
    <row r="10" spans="1:10">
      <c r="A10" s="114" t="s">
        <v>1030</v>
      </c>
      <c r="B10" s="114"/>
      <c r="C10" s="114"/>
      <c r="D10" s="80" t="s">
        <v>1031</v>
      </c>
      <c r="E10" s="83" t="str">
        <f>StartUp!C26</f>
        <v>RCA1-FIMD</v>
      </c>
      <c r="F10" s="82"/>
      <c r="G10" s="114"/>
      <c r="H10" s="81"/>
      <c r="I10" s="82"/>
      <c r="J10" s="82"/>
    </row>
    <row r="11" spans="1:10">
      <c r="A11" s="114" t="s">
        <v>489</v>
      </c>
      <c r="B11" s="114"/>
      <c r="C11" s="114"/>
      <c r="D11" s="21" t="s">
        <v>481</v>
      </c>
      <c r="E11" s="88">
        <f>StartUp!D17</f>
        <v>0</v>
      </c>
      <c r="G11" s="114"/>
    </row>
    <row r="12" spans="1:10">
      <c r="A12" s="114" t="s">
        <v>1034</v>
      </c>
      <c r="B12" s="114"/>
      <c r="C12" s="114"/>
      <c r="D12" s="21" t="s">
        <v>482</v>
      </c>
      <c r="E12" s="88">
        <f>StartUp!D16</f>
        <v>0</v>
      </c>
      <c r="G12" s="114"/>
    </row>
    <row r="13" spans="1:10" ht="76.5" customHeight="1">
      <c r="A13" s="114" t="s">
        <v>490</v>
      </c>
      <c r="B13" s="114"/>
      <c r="C13" s="114"/>
      <c r="D13" s="55" t="s">
        <v>483</v>
      </c>
      <c r="E13" s="88">
        <f>StartUp!D25</f>
        <v>0</v>
      </c>
      <c r="G13" s="114"/>
    </row>
    <row r="14" spans="1:10">
      <c r="A14" s="114" t="s">
        <v>495</v>
      </c>
      <c r="B14" s="114"/>
      <c r="C14" s="114"/>
      <c r="D14" s="21" t="s">
        <v>484</v>
      </c>
      <c r="E14" s="88">
        <f>StartUp!G9</f>
        <v>0</v>
      </c>
      <c r="G14" s="114"/>
    </row>
    <row r="15" spans="1:10" s="84" customFormat="1">
      <c r="A15" s="114" t="s">
        <v>1047</v>
      </c>
      <c r="B15" s="114"/>
      <c r="C15" s="114"/>
      <c r="D15" s="113" t="s">
        <v>1048</v>
      </c>
      <c r="E15" s="115" t="str">
        <f>StartUp!D22</f>
        <v>Quarterly</v>
      </c>
      <c r="F15" s="111"/>
      <c r="G15" s="114"/>
      <c r="H15" s="111"/>
    </row>
    <row r="16" spans="1:10">
      <c r="A16" s="114" t="s">
        <v>494</v>
      </c>
      <c r="B16" s="114"/>
      <c r="C16" s="114"/>
      <c r="D16" s="21" t="s">
        <v>485</v>
      </c>
      <c r="E16" s="122"/>
      <c r="G16" s="114"/>
    </row>
    <row r="17" spans="1:10">
      <c r="A17" s="114" t="s">
        <v>493</v>
      </c>
      <c r="B17" s="114"/>
      <c r="C17" s="114"/>
      <c r="D17" s="21" t="s">
        <v>486</v>
      </c>
      <c r="E17" s="120"/>
      <c r="G17" s="114"/>
    </row>
    <row r="18" spans="1:10">
      <c r="A18" s="114" t="s">
        <v>492</v>
      </c>
      <c r="B18" s="114"/>
      <c r="C18" s="114"/>
      <c r="D18" s="21" t="s">
        <v>487</v>
      </c>
      <c r="E18" s="119"/>
      <c r="G18" s="114"/>
    </row>
    <row r="19" spans="1:10" s="84" customFormat="1">
      <c r="A19" s="114" t="s">
        <v>1035</v>
      </c>
      <c r="B19" s="114"/>
      <c r="C19" s="114"/>
      <c r="D19" s="89" t="s">
        <v>1036</v>
      </c>
      <c r="E19" s="92"/>
      <c r="F19" s="91"/>
      <c r="G19" s="114"/>
      <c r="H19" s="90"/>
      <c r="I19" s="91"/>
      <c r="J19" s="91"/>
    </row>
    <row r="20" spans="1:10">
      <c r="A20" s="114" t="s">
        <v>491</v>
      </c>
      <c r="B20" s="114"/>
      <c r="C20" s="114"/>
      <c r="D20" s="21" t="s">
        <v>488</v>
      </c>
      <c r="E20" s="120"/>
      <c r="G20" s="114"/>
    </row>
    <row r="21" spans="1:10" s="84" customFormat="1">
      <c r="A21" s="114" t="s">
        <v>1037</v>
      </c>
      <c r="B21" s="114"/>
      <c r="C21" s="114"/>
      <c r="D21" s="93" t="s">
        <v>1038</v>
      </c>
      <c r="E21" s="115" t="str">
        <f>StartUp!C27</f>
        <v>V2.1</v>
      </c>
      <c r="F21" s="95"/>
      <c r="G21" s="114"/>
      <c r="H21" s="94"/>
      <c r="I21" s="95"/>
      <c r="J21" s="95"/>
    </row>
    <row r="22" spans="1:10">
      <c r="A22" s="114" t="s">
        <v>513</v>
      </c>
      <c r="B22" s="114"/>
      <c r="C22" s="114"/>
      <c r="D22" s="57" t="s">
        <v>514</v>
      </c>
      <c r="E22" s="121"/>
      <c r="G22" s="114"/>
    </row>
    <row r="23" spans="1:10" s="84" customFormat="1">
      <c r="A23" s="114" t="s">
        <v>1039</v>
      </c>
      <c r="B23" s="114"/>
      <c r="C23" s="114"/>
      <c r="D23" s="98" t="s">
        <v>1040</v>
      </c>
      <c r="E23" s="99">
        <f>StartUp!G8</f>
        <v>0</v>
      </c>
      <c r="F23" s="97"/>
      <c r="G23" s="114"/>
      <c r="H23" s="96"/>
      <c r="I23" s="97"/>
      <c r="J23" s="97"/>
    </row>
    <row r="24" spans="1:10">
      <c r="A24" s="114"/>
      <c r="B24" s="114"/>
      <c r="C24" s="114"/>
      <c r="D24" s="124" t="s">
        <v>855</v>
      </c>
      <c r="E24" s="125"/>
      <c r="G24" s="114"/>
    </row>
    <row r="25" spans="1:10">
      <c r="A25" s="114"/>
      <c r="B25" s="114"/>
      <c r="C25" s="114" t="s">
        <v>475</v>
      </c>
      <c r="G25" s="114"/>
    </row>
    <row r="26" spans="1:10">
      <c r="A26" s="114"/>
      <c r="B26" s="114"/>
      <c r="C26" s="114" t="s">
        <v>478</v>
      </c>
      <c r="D26" s="114"/>
      <c r="E26" s="114"/>
      <c r="F26" s="114"/>
      <c r="G26" s="114" t="s">
        <v>479</v>
      </c>
    </row>
  </sheetData>
  <mergeCells count="2">
    <mergeCell ref="D1:H1"/>
    <mergeCell ref="D24:E24"/>
  </mergeCells>
  <phoneticPr fontId="3" type="noConversion"/>
  <dataValidations count="3">
    <dataValidation type="list" allowBlank="1" showInputMessage="1" showErrorMessage="1" errorTitle="Input Error" error="Please enter a valid value from dropdown" sqref="E17">
      <formula1>"Term lending institution(TLI),Refinancing institution(RFI)"</formula1>
    </dataValidation>
    <dataValidation allowBlank="1" showInputMessage="1" showErrorMessage="1" errorTitle="Input Error" error="Please enter a valid value from dropdown" sqref="E21 E18:E19"/>
    <dataValidation type="list" allowBlank="1" showInputMessage="1" showErrorMessage="1" errorTitle="Input Error" error="Please enter a valid value from dropdown" sqref="E20">
      <formula1>"Validated,Un-Validated"</formula1>
    </dataValidation>
  </dataValidations>
  <hyperlinks>
    <hyperlink ref="E3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31"/>
  <sheetViews>
    <sheetView showGridLines="0" topLeftCell="D1" workbookViewId="0">
      <selection sqref="A1:C1048576"/>
    </sheetView>
  </sheetViews>
  <sheetFormatPr defaultRowHeight="15"/>
  <cols>
    <col min="1" max="3" width="0" hidden="1" customWidth="1"/>
    <col min="4" max="4" width="51.42578125" customWidth="1"/>
    <col min="5" max="5" width="20.7109375" customWidth="1"/>
  </cols>
  <sheetData>
    <row r="1" spans="1:8" ht="27.95" customHeight="1">
      <c r="A1" s="18" t="s">
        <v>496</v>
      </c>
      <c r="D1" s="123" t="s">
        <v>82</v>
      </c>
      <c r="E1" s="123"/>
      <c r="F1" s="123"/>
      <c r="G1" s="123"/>
      <c r="H1" s="123"/>
    </row>
    <row r="3" spans="1:8" hidden="1"/>
    <row r="4" spans="1:8" hidden="1"/>
    <row r="5" spans="1:8" hidden="1"/>
    <row r="7" spans="1:8">
      <c r="E7" s="42" t="s">
        <v>99</v>
      </c>
    </row>
    <row r="8" spans="1:8">
      <c r="E8" s="42"/>
    </row>
    <row r="9" spans="1:8" hidden="1">
      <c r="A9" s="114"/>
      <c r="B9" s="114"/>
      <c r="C9" s="114" t="s">
        <v>497</v>
      </c>
      <c r="D9" s="114"/>
      <c r="E9" s="114"/>
      <c r="F9" s="114"/>
      <c r="G9" s="114"/>
    </row>
    <row r="10" spans="1:8" hidden="1">
      <c r="A10" s="114"/>
      <c r="B10" s="114"/>
      <c r="C10" s="114"/>
      <c r="D10" s="114"/>
      <c r="E10" s="114"/>
      <c r="F10" s="114"/>
      <c r="G10" s="114"/>
    </row>
    <row r="11" spans="1:8" hidden="1">
      <c r="A11" s="114"/>
      <c r="B11" s="114"/>
      <c r="C11" s="114"/>
      <c r="D11" s="114"/>
      <c r="E11" s="114"/>
      <c r="F11" s="114"/>
      <c r="G11" s="114"/>
    </row>
    <row r="12" spans="1:8" hidden="1">
      <c r="A12" s="114"/>
      <c r="B12" s="114"/>
      <c r="C12" s="114" t="s">
        <v>476</v>
      </c>
      <c r="D12" s="114" t="s">
        <v>480</v>
      </c>
      <c r="E12" s="114"/>
      <c r="F12" s="114" t="s">
        <v>475</v>
      </c>
      <c r="G12" s="114" t="s">
        <v>477</v>
      </c>
    </row>
    <row r="13" spans="1:8">
      <c r="A13" s="114"/>
      <c r="B13" s="114"/>
      <c r="C13" s="114" t="s">
        <v>480</v>
      </c>
      <c r="D13" s="56"/>
      <c r="E13" s="69" t="s">
        <v>735</v>
      </c>
      <c r="F13" s="53"/>
      <c r="G13" s="114"/>
    </row>
    <row r="14" spans="1:8" hidden="1">
      <c r="A14" s="114"/>
      <c r="B14" s="114"/>
      <c r="C14" s="114" t="s">
        <v>475</v>
      </c>
      <c r="G14" s="114"/>
    </row>
    <row r="15" spans="1:8">
      <c r="A15" s="114"/>
      <c r="B15" s="114"/>
      <c r="C15" s="114"/>
      <c r="D15" s="33" t="s">
        <v>498</v>
      </c>
      <c r="E15" s="19"/>
      <c r="G15" s="114"/>
    </row>
    <row r="16" spans="1:8">
      <c r="A16" s="114" t="s">
        <v>511</v>
      </c>
      <c r="B16" s="114"/>
      <c r="C16" s="114"/>
      <c r="D16" s="21" t="s">
        <v>499</v>
      </c>
      <c r="E16" s="39">
        <f>'Computation Of Capital Base'!E63</f>
        <v>0</v>
      </c>
      <c r="G16" s="114"/>
    </row>
    <row r="17" spans="1:7">
      <c r="A17" s="114" t="s">
        <v>512</v>
      </c>
      <c r="B17" s="114"/>
      <c r="C17" s="114"/>
      <c r="D17" s="21" t="s">
        <v>500</v>
      </c>
      <c r="E17" s="39">
        <f>'Computation Of Capital Base'!E105</f>
        <v>0</v>
      </c>
      <c r="G17" s="114"/>
    </row>
    <row r="18" spans="1:7">
      <c r="A18" s="114" t="s">
        <v>241</v>
      </c>
      <c r="B18" s="114"/>
      <c r="C18" s="114"/>
      <c r="D18" s="33" t="s">
        <v>501</v>
      </c>
      <c r="E18" s="39">
        <f>'Computation Of Capital Base'!E106</f>
        <v>0</v>
      </c>
      <c r="G18" s="114"/>
    </row>
    <row r="19" spans="1:7">
      <c r="A19" s="114"/>
      <c r="B19" s="114"/>
      <c r="C19" s="114"/>
      <c r="D19" s="21" t="s">
        <v>510</v>
      </c>
      <c r="E19" s="19"/>
      <c r="G19" s="114"/>
    </row>
    <row r="20" spans="1:7">
      <c r="A20" s="114" t="s">
        <v>242</v>
      </c>
      <c r="B20" s="114" t="s">
        <v>243</v>
      </c>
      <c r="C20" s="114"/>
      <c r="D20" s="21" t="s">
        <v>502</v>
      </c>
      <c r="E20" s="39">
        <f>'RWAE-SECTION A - ASSETS'!J74</f>
        <v>0</v>
      </c>
      <c r="G20" s="114"/>
    </row>
    <row r="21" spans="1:7">
      <c r="A21" s="114" t="s">
        <v>247</v>
      </c>
      <c r="B21" s="114" t="s">
        <v>244</v>
      </c>
      <c r="C21" s="114"/>
      <c r="D21" s="21" t="s">
        <v>503</v>
      </c>
      <c r="E21" s="39">
        <f>'RWAE-SECTION B-ContCrExp'!K73</f>
        <v>0</v>
      </c>
      <c r="G21" s="114"/>
    </row>
    <row r="22" spans="1:7">
      <c r="A22" s="114" t="s">
        <v>247</v>
      </c>
      <c r="B22" s="114" t="s">
        <v>245</v>
      </c>
      <c r="C22" s="114"/>
      <c r="D22" s="21" t="s">
        <v>504</v>
      </c>
      <c r="E22" s="39">
        <f>'RWAE-SECTION C-ContrDerivts'!M118</f>
        <v>0</v>
      </c>
      <c r="G22" s="114"/>
    </row>
    <row r="23" spans="1:7">
      <c r="A23" s="114" t="s">
        <v>246</v>
      </c>
      <c r="B23" s="114"/>
      <c r="C23" s="114"/>
      <c r="D23" s="21" t="s">
        <v>505</v>
      </c>
      <c r="E23" s="38"/>
      <c r="G23" s="114"/>
    </row>
    <row r="24" spans="1:7">
      <c r="A24" s="114" t="s">
        <v>447</v>
      </c>
      <c r="B24" s="114"/>
      <c r="C24" s="114"/>
      <c r="D24" s="21" t="s">
        <v>267</v>
      </c>
      <c r="E24" s="39">
        <f>'RWA-TrBook-SECTION D'!E64</f>
        <v>0</v>
      </c>
      <c r="G24" s="114"/>
    </row>
    <row r="25" spans="1:7">
      <c r="A25" s="114" t="s">
        <v>448</v>
      </c>
      <c r="B25" s="114"/>
      <c r="C25" s="114"/>
      <c r="D25" s="21" t="s">
        <v>268</v>
      </c>
      <c r="E25" s="38"/>
      <c r="G25" s="114"/>
    </row>
    <row r="26" spans="1:7">
      <c r="A26" s="114" t="s">
        <v>247</v>
      </c>
      <c r="B26" s="114"/>
      <c r="C26" s="114"/>
      <c r="D26" s="33" t="s">
        <v>506</v>
      </c>
      <c r="E26" s="39">
        <f>SUM(E20:E25)</f>
        <v>0</v>
      </c>
      <c r="G26" s="114"/>
    </row>
    <row r="27" spans="1:7">
      <c r="A27" s="114" t="s">
        <v>248</v>
      </c>
      <c r="B27" s="114"/>
      <c r="C27" s="114"/>
      <c r="D27" s="21" t="s">
        <v>507</v>
      </c>
      <c r="E27" s="40">
        <f>IF(E26&lt;&gt;0,E18/E26,0)</f>
        <v>0</v>
      </c>
      <c r="G27" s="114"/>
    </row>
    <row r="28" spans="1:7">
      <c r="A28" s="114" t="s">
        <v>249</v>
      </c>
      <c r="B28" s="114"/>
      <c r="C28" s="114"/>
      <c r="D28" s="21" t="s">
        <v>508</v>
      </c>
      <c r="E28" s="40">
        <f>IF(E26&lt;&gt;0,E16/E26,0)</f>
        <v>0</v>
      </c>
      <c r="G28" s="114"/>
    </row>
    <row r="29" spans="1:7">
      <c r="A29" s="114" t="s">
        <v>250</v>
      </c>
      <c r="B29" s="114"/>
      <c r="C29" s="114"/>
      <c r="D29" s="20" t="s">
        <v>509</v>
      </c>
      <c r="E29" s="40">
        <f>IF(E26&lt;&gt;0,E17/E26,0)</f>
        <v>0</v>
      </c>
      <c r="G29" s="114"/>
    </row>
    <row r="30" spans="1:7">
      <c r="A30" s="114"/>
      <c r="B30" s="114"/>
      <c r="C30" s="114" t="s">
        <v>475</v>
      </c>
      <c r="G30" s="114"/>
    </row>
    <row r="31" spans="1:7">
      <c r="A31" s="114"/>
      <c r="B31" s="114"/>
      <c r="C31" s="114" t="s">
        <v>478</v>
      </c>
      <c r="D31" s="114"/>
      <c r="E31" s="114"/>
      <c r="F31" s="114"/>
      <c r="G31" s="114" t="s">
        <v>479</v>
      </c>
    </row>
  </sheetData>
  <mergeCells count="1">
    <mergeCell ref="D1:H1"/>
  </mergeCells>
  <phoneticPr fontId="3" type="noConversion"/>
  <dataValidations count="1">
    <dataValidation type="decimal" allowBlank="1" showInputMessage="1" showErrorMessage="1" errorTitle="Input Error" error="Please enter a numeric value between 0 and 99999999999999999" sqref="E20:E29 E16:E18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09"/>
  <sheetViews>
    <sheetView showGridLines="0" topLeftCell="D1" workbookViewId="0">
      <selection sqref="A1:C1048576"/>
    </sheetView>
  </sheetViews>
  <sheetFormatPr defaultRowHeight="15"/>
  <cols>
    <col min="1" max="1" width="5.7109375" hidden="1" customWidth="1"/>
    <col min="2" max="2" width="7.42578125" hidden="1" customWidth="1"/>
    <col min="3" max="3" width="10.140625" hidden="1" customWidth="1"/>
    <col min="4" max="4" width="60.7109375" style="22" customWidth="1"/>
    <col min="5" max="5" width="22.85546875" customWidth="1"/>
  </cols>
  <sheetData>
    <row r="1" spans="1:8" ht="27.95" customHeight="1">
      <c r="A1" s="18" t="s">
        <v>974</v>
      </c>
      <c r="D1" s="126" t="s">
        <v>83</v>
      </c>
      <c r="E1" s="126"/>
      <c r="F1" s="126"/>
      <c r="G1" s="126"/>
      <c r="H1" s="126"/>
    </row>
    <row r="8" spans="1:8">
      <c r="E8" s="42" t="s">
        <v>99</v>
      </c>
    </row>
    <row r="9" spans="1:8" hidden="1">
      <c r="A9" s="114"/>
      <c r="B9" s="114"/>
      <c r="C9" s="114" t="s">
        <v>1043</v>
      </c>
      <c r="D9" s="73"/>
      <c r="E9" s="114"/>
      <c r="F9" s="114"/>
      <c r="G9" s="114"/>
    </row>
    <row r="10" spans="1:8" hidden="1">
      <c r="A10" s="114"/>
      <c r="B10" s="114"/>
      <c r="C10" s="114"/>
      <c r="D10" s="73"/>
      <c r="E10" s="114"/>
      <c r="F10" s="114"/>
      <c r="G10" s="114"/>
    </row>
    <row r="11" spans="1:8" hidden="1">
      <c r="A11" s="114"/>
      <c r="B11" s="114"/>
      <c r="C11" s="114"/>
      <c r="D11" s="73"/>
      <c r="E11" s="114"/>
      <c r="F11" s="114"/>
      <c r="G11" s="114"/>
    </row>
    <row r="12" spans="1:8">
      <c r="A12" s="114"/>
      <c r="B12" s="114"/>
      <c r="C12" s="114" t="s">
        <v>476</v>
      </c>
      <c r="D12" s="73" t="s">
        <v>480</v>
      </c>
      <c r="E12" s="114"/>
      <c r="F12" s="114" t="s">
        <v>475</v>
      </c>
      <c r="G12" s="114" t="s">
        <v>477</v>
      </c>
    </row>
    <row r="13" spans="1:8">
      <c r="A13" s="114"/>
      <c r="B13" s="114"/>
      <c r="C13" s="114" t="s">
        <v>480</v>
      </c>
      <c r="D13" s="103"/>
      <c r="E13" s="104" t="s">
        <v>735</v>
      </c>
      <c r="F13" s="105"/>
      <c r="G13" s="114"/>
    </row>
    <row r="14" spans="1:8" hidden="1">
      <c r="A14" s="114"/>
      <c r="B14" s="114"/>
      <c r="C14" s="114" t="s">
        <v>475</v>
      </c>
      <c r="D14" s="106"/>
      <c r="E14" s="107"/>
      <c r="F14" s="107"/>
      <c r="G14" s="114"/>
    </row>
    <row r="15" spans="1:8">
      <c r="A15" s="114" t="s">
        <v>968</v>
      </c>
      <c r="B15" s="114"/>
      <c r="C15" s="114"/>
      <c r="D15" s="103" t="s">
        <v>251</v>
      </c>
      <c r="E15" s="108">
        <f>E16+E19</f>
        <v>0</v>
      </c>
      <c r="F15" s="107"/>
      <c r="G15" s="114"/>
    </row>
    <row r="16" spans="1:8">
      <c r="A16" s="114" t="s">
        <v>638</v>
      </c>
      <c r="B16" s="114"/>
      <c r="C16" s="114"/>
      <c r="D16" s="103" t="s">
        <v>252</v>
      </c>
      <c r="E16" s="109"/>
      <c r="F16" s="107"/>
      <c r="G16" s="114"/>
    </row>
    <row r="17" spans="1:7">
      <c r="A17" s="114" t="s">
        <v>639</v>
      </c>
      <c r="B17" s="114"/>
      <c r="C17" s="114"/>
      <c r="D17" s="103" t="s">
        <v>253</v>
      </c>
      <c r="E17" s="109"/>
      <c r="F17" s="107"/>
      <c r="G17" s="114"/>
    </row>
    <row r="18" spans="1:7">
      <c r="A18" s="114" t="s">
        <v>640</v>
      </c>
      <c r="B18" s="114"/>
      <c r="C18" s="114"/>
      <c r="D18" s="103" t="s">
        <v>254</v>
      </c>
      <c r="E18" s="109"/>
      <c r="F18" s="107"/>
      <c r="G18" s="114"/>
    </row>
    <row r="19" spans="1:7" ht="30">
      <c r="A19" s="114" t="s">
        <v>641</v>
      </c>
      <c r="B19" s="114"/>
      <c r="C19" s="114"/>
      <c r="D19" s="103" t="s">
        <v>986</v>
      </c>
      <c r="E19" s="109"/>
      <c r="F19" s="107"/>
      <c r="G19" s="114"/>
    </row>
    <row r="20" spans="1:7">
      <c r="A20" s="114" t="s">
        <v>969</v>
      </c>
      <c r="B20" s="114"/>
      <c r="C20" s="114"/>
      <c r="D20" s="103" t="s">
        <v>255</v>
      </c>
      <c r="E20" s="109"/>
      <c r="F20" s="107"/>
      <c r="G20" s="114"/>
    </row>
    <row r="21" spans="1:7">
      <c r="A21" s="114" t="s">
        <v>642</v>
      </c>
      <c r="B21" s="114"/>
      <c r="C21" s="114"/>
      <c r="D21" s="103" t="s">
        <v>256</v>
      </c>
      <c r="E21" s="109"/>
      <c r="F21" s="107"/>
      <c r="G21" s="114"/>
    </row>
    <row r="22" spans="1:7">
      <c r="A22" s="114" t="s">
        <v>643</v>
      </c>
      <c r="B22" s="114"/>
      <c r="C22" s="114"/>
      <c r="D22" s="103" t="s">
        <v>912</v>
      </c>
      <c r="E22" s="109"/>
      <c r="F22" s="107"/>
      <c r="G22" s="114"/>
    </row>
    <row r="23" spans="1:7">
      <c r="A23" s="114" t="s">
        <v>644</v>
      </c>
      <c r="B23" s="114"/>
      <c r="C23" s="114"/>
      <c r="D23" s="103" t="s">
        <v>913</v>
      </c>
      <c r="E23" s="109"/>
      <c r="F23" s="107"/>
      <c r="G23" s="114"/>
    </row>
    <row r="24" spans="1:7" ht="30">
      <c r="A24" s="114" t="s">
        <v>645</v>
      </c>
      <c r="B24" s="114"/>
      <c r="C24" s="114"/>
      <c r="D24" s="103" t="s">
        <v>609</v>
      </c>
      <c r="E24" s="109"/>
      <c r="F24" s="107"/>
      <c r="G24" s="114"/>
    </row>
    <row r="25" spans="1:7">
      <c r="A25" s="114" t="s">
        <v>646</v>
      </c>
      <c r="B25" s="114"/>
      <c r="C25" s="114"/>
      <c r="D25" s="103" t="s">
        <v>610</v>
      </c>
      <c r="E25" s="108">
        <f>SUM(E37:E38)</f>
        <v>0</v>
      </c>
      <c r="F25" s="107"/>
      <c r="G25" s="114"/>
    </row>
    <row r="26" spans="1:7" hidden="1">
      <c r="A26" s="114"/>
      <c r="B26" s="114"/>
      <c r="C26" s="114" t="s">
        <v>475</v>
      </c>
      <c r="D26" s="106"/>
      <c r="E26" s="107"/>
      <c r="F26" s="107"/>
      <c r="G26" s="114"/>
    </row>
    <row r="27" spans="1:7" hidden="1">
      <c r="A27" s="114"/>
      <c r="B27" s="114"/>
      <c r="C27" s="114" t="s">
        <v>478</v>
      </c>
      <c r="D27" s="73"/>
      <c r="E27" s="114"/>
      <c r="F27" s="114"/>
      <c r="G27" s="114" t="s">
        <v>479</v>
      </c>
    </row>
    <row r="28" spans="1:7" hidden="1"/>
    <row r="29" spans="1:7" hidden="1"/>
    <row r="30" spans="1:7" hidden="1"/>
    <row r="31" spans="1:7" hidden="1"/>
    <row r="32" spans="1:7" hidden="1">
      <c r="A32" s="114"/>
      <c r="B32" s="114"/>
      <c r="C32" s="114" t="s">
        <v>1042</v>
      </c>
      <c r="D32" s="73"/>
      <c r="E32" s="114"/>
      <c r="F32" s="114"/>
      <c r="G32" s="114"/>
    </row>
    <row r="33" spans="1:7" hidden="1">
      <c r="A33" s="114"/>
      <c r="B33" s="114"/>
      <c r="C33" s="114"/>
      <c r="D33" s="73"/>
      <c r="E33" s="114" t="s">
        <v>646</v>
      </c>
      <c r="F33" s="114"/>
      <c r="G33" s="114"/>
    </row>
    <row r="34" spans="1:7" hidden="1">
      <c r="A34" s="114"/>
      <c r="B34" s="114"/>
      <c r="C34" s="114"/>
      <c r="D34" s="73" t="s">
        <v>973</v>
      </c>
      <c r="E34" s="114"/>
      <c r="F34" s="114"/>
      <c r="G34" s="114"/>
    </row>
    <row r="35" spans="1:7" hidden="1">
      <c r="A35" s="114"/>
      <c r="B35" s="114"/>
      <c r="C35" s="114" t="s">
        <v>476</v>
      </c>
      <c r="D35" s="73" t="s">
        <v>652</v>
      </c>
      <c r="E35" s="114"/>
      <c r="F35" s="114" t="s">
        <v>475</v>
      </c>
      <c r="G35" s="114" t="s">
        <v>477</v>
      </c>
    </row>
    <row r="36" spans="1:7" hidden="1">
      <c r="A36" s="114"/>
      <c r="B36" s="114"/>
      <c r="C36" s="114" t="s">
        <v>475</v>
      </c>
      <c r="G36" s="114"/>
    </row>
    <row r="37" spans="1:7">
      <c r="A37" s="114"/>
      <c r="B37" s="114"/>
      <c r="C37" s="74"/>
      <c r="D37" s="23"/>
      <c r="E37" s="38"/>
      <c r="G37" s="114"/>
    </row>
    <row r="38" spans="1:7" hidden="1">
      <c r="A38" s="114"/>
      <c r="B38" s="114"/>
      <c r="C38" s="114" t="s">
        <v>475</v>
      </c>
      <c r="G38" s="114"/>
    </row>
    <row r="39" spans="1:7" hidden="1">
      <c r="A39" s="114"/>
      <c r="B39" s="114"/>
      <c r="C39" s="114" t="s">
        <v>478</v>
      </c>
      <c r="D39" s="73"/>
      <c r="E39" s="114"/>
      <c r="F39" s="114"/>
      <c r="G39" s="114" t="s">
        <v>479</v>
      </c>
    </row>
    <row r="40" spans="1:7" hidden="1"/>
    <row r="41" spans="1:7" hidden="1"/>
    <row r="42" spans="1:7" hidden="1"/>
    <row r="43" spans="1:7" hidden="1"/>
    <row r="44" spans="1:7" hidden="1"/>
    <row r="45" spans="1:7" hidden="1"/>
    <row r="46" spans="1:7" hidden="1"/>
    <row r="47" spans="1:7" hidden="1">
      <c r="A47" s="114"/>
      <c r="B47" s="114"/>
      <c r="C47" s="114" t="s">
        <v>1044</v>
      </c>
      <c r="D47" s="73"/>
      <c r="E47" s="114"/>
      <c r="F47" s="114"/>
      <c r="G47" s="114"/>
    </row>
    <row r="48" spans="1:7" hidden="1">
      <c r="A48" s="114"/>
      <c r="B48" s="114"/>
      <c r="C48" s="114"/>
      <c r="D48" s="73"/>
      <c r="E48" s="114"/>
      <c r="F48" s="114"/>
      <c r="G48" s="114"/>
    </row>
    <row r="49" spans="1:7" hidden="1">
      <c r="A49" s="114"/>
      <c r="B49" s="114"/>
      <c r="C49" s="114"/>
      <c r="D49" s="73"/>
      <c r="E49" s="114"/>
      <c r="F49" s="114"/>
      <c r="G49" s="114"/>
    </row>
    <row r="50" spans="1:7" hidden="1">
      <c r="A50" s="114"/>
      <c r="B50" s="114"/>
      <c r="C50" s="114" t="s">
        <v>476</v>
      </c>
      <c r="D50" s="73" t="s">
        <v>480</v>
      </c>
      <c r="E50" s="114"/>
      <c r="F50" s="114" t="s">
        <v>475</v>
      </c>
      <c r="G50" s="114" t="s">
        <v>477</v>
      </c>
    </row>
    <row r="51" spans="1:7" hidden="1">
      <c r="A51" s="114"/>
      <c r="B51" s="114"/>
      <c r="C51" s="114" t="s">
        <v>475</v>
      </c>
      <c r="G51" s="114"/>
    </row>
    <row r="52" spans="1:7">
      <c r="A52" s="114" t="s">
        <v>647</v>
      </c>
      <c r="B52" s="114"/>
      <c r="C52" s="114"/>
      <c r="D52" s="20" t="s">
        <v>611</v>
      </c>
      <c r="E52" s="38"/>
      <c r="G52" s="114"/>
    </row>
    <row r="53" spans="1:7" ht="30">
      <c r="A53" s="114" t="s">
        <v>648</v>
      </c>
      <c r="B53" s="114"/>
      <c r="C53" s="114"/>
      <c r="D53" s="20" t="s">
        <v>612</v>
      </c>
      <c r="E53" s="38"/>
      <c r="G53" s="114"/>
    </row>
    <row r="54" spans="1:7">
      <c r="A54" s="114" t="s">
        <v>344</v>
      </c>
      <c r="B54" s="114"/>
      <c r="C54" s="114"/>
      <c r="D54" s="34" t="s">
        <v>613</v>
      </c>
      <c r="E54" s="39">
        <f>E15+E20+E21+E22+E23+E24+E25+E52+E53</f>
        <v>0</v>
      </c>
      <c r="G54" s="114"/>
    </row>
    <row r="55" spans="1:7">
      <c r="A55" s="114" t="s">
        <v>649</v>
      </c>
      <c r="B55" s="114"/>
      <c r="C55" s="114"/>
      <c r="D55" s="20" t="s">
        <v>614</v>
      </c>
      <c r="E55" s="38"/>
      <c r="G55" s="114"/>
    </row>
    <row r="56" spans="1:7">
      <c r="A56" s="114" t="s">
        <v>650</v>
      </c>
      <c r="B56" s="114"/>
      <c r="C56" s="114"/>
      <c r="D56" s="20" t="s">
        <v>615</v>
      </c>
      <c r="E56" s="38"/>
      <c r="G56" s="114"/>
    </row>
    <row r="57" spans="1:7">
      <c r="A57" s="114" t="s">
        <v>457</v>
      </c>
      <c r="B57" s="114"/>
      <c r="C57" s="114"/>
      <c r="D57" s="20" t="s">
        <v>616</v>
      </c>
      <c r="E57" s="38"/>
      <c r="G57" s="114"/>
    </row>
    <row r="58" spans="1:7">
      <c r="A58" s="114" t="s">
        <v>651</v>
      </c>
      <c r="B58" s="114"/>
      <c r="C58" s="114"/>
      <c r="D58" s="20" t="s">
        <v>617</v>
      </c>
      <c r="E58" s="38"/>
      <c r="G58" s="114"/>
    </row>
    <row r="59" spans="1:7">
      <c r="A59" s="114" t="s">
        <v>653</v>
      </c>
      <c r="B59" s="114"/>
      <c r="C59" s="114"/>
      <c r="D59" s="20" t="s">
        <v>6</v>
      </c>
      <c r="E59" s="38"/>
      <c r="G59" s="114"/>
    </row>
    <row r="60" spans="1:7">
      <c r="A60" s="114" t="s">
        <v>654</v>
      </c>
      <c r="B60" s="114"/>
      <c r="C60" s="114"/>
      <c r="D60" s="20" t="s">
        <v>618</v>
      </c>
      <c r="E60" s="38"/>
      <c r="G60" s="114"/>
    </row>
    <row r="61" spans="1:7">
      <c r="A61" s="114" t="s">
        <v>655</v>
      </c>
      <c r="B61" s="114"/>
      <c r="C61" s="114"/>
      <c r="D61" s="20" t="s">
        <v>619</v>
      </c>
      <c r="E61" s="38"/>
      <c r="G61" s="114"/>
    </row>
    <row r="62" spans="1:7">
      <c r="A62" s="114" t="s">
        <v>656</v>
      </c>
      <c r="B62" s="114"/>
      <c r="C62" s="114"/>
      <c r="D62" s="20" t="s">
        <v>620</v>
      </c>
      <c r="E62" s="39">
        <f>E55+E56+E57+E58+E59+E60+E61</f>
        <v>0</v>
      </c>
      <c r="G62" s="114"/>
    </row>
    <row r="63" spans="1:7">
      <c r="A63" s="114" t="s">
        <v>511</v>
      </c>
      <c r="B63" s="114"/>
      <c r="C63" s="114"/>
      <c r="D63" s="34" t="s">
        <v>621</v>
      </c>
      <c r="E63" s="39">
        <f>E54-E62</f>
        <v>0</v>
      </c>
      <c r="G63" s="114"/>
    </row>
    <row r="64" spans="1:7">
      <c r="A64" s="114" t="s">
        <v>0</v>
      </c>
      <c r="B64" s="114"/>
      <c r="C64" s="114"/>
      <c r="D64" s="20" t="s">
        <v>622</v>
      </c>
      <c r="E64" s="38"/>
      <c r="G64" s="114"/>
    </row>
    <row r="65" spans="1:7">
      <c r="A65" s="114" t="s">
        <v>1</v>
      </c>
      <c r="B65" s="114"/>
      <c r="C65" s="114"/>
      <c r="D65" s="20" t="s">
        <v>623</v>
      </c>
      <c r="E65" s="38"/>
      <c r="G65" s="114"/>
    </row>
    <row r="66" spans="1:7">
      <c r="A66" s="114" t="s">
        <v>2</v>
      </c>
      <c r="B66" s="114"/>
      <c r="C66" s="114"/>
      <c r="D66" s="20" t="s">
        <v>624</v>
      </c>
      <c r="E66" s="38"/>
      <c r="G66" s="114"/>
    </row>
    <row r="67" spans="1:7">
      <c r="A67" s="114" t="s">
        <v>3</v>
      </c>
      <c r="B67" s="114"/>
      <c r="C67" s="114"/>
      <c r="D67" s="20" t="s">
        <v>625</v>
      </c>
      <c r="E67" s="38"/>
      <c r="G67" s="114"/>
    </row>
    <row r="68" spans="1:7">
      <c r="A68" s="114" t="s">
        <v>4</v>
      </c>
      <c r="B68" s="114"/>
      <c r="C68" s="114"/>
      <c r="D68" s="20" t="s">
        <v>626</v>
      </c>
      <c r="E68" s="38"/>
      <c r="G68" s="114"/>
    </row>
    <row r="69" spans="1:7">
      <c r="A69" s="114" t="s">
        <v>5</v>
      </c>
      <c r="B69" s="114"/>
      <c r="C69" s="114"/>
      <c r="D69" s="20" t="s">
        <v>627</v>
      </c>
      <c r="E69" s="38"/>
      <c r="G69" s="114"/>
    </row>
    <row r="70" spans="1:7">
      <c r="A70" s="114" t="s">
        <v>736</v>
      </c>
      <c r="B70" s="114"/>
      <c r="C70" s="114"/>
      <c r="D70" s="20" t="s">
        <v>628</v>
      </c>
      <c r="E70" s="38"/>
      <c r="G70" s="114"/>
    </row>
    <row r="71" spans="1:7" ht="30">
      <c r="A71" s="114" t="s">
        <v>737</v>
      </c>
      <c r="B71" s="114"/>
      <c r="C71" s="114"/>
      <c r="D71" s="20" t="s">
        <v>634</v>
      </c>
      <c r="E71" s="38"/>
      <c r="G71" s="114"/>
    </row>
    <row r="72" spans="1:7" ht="30">
      <c r="A72" s="114" t="s">
        <v>738</v>
      </c>
      <c r="B72" s="114"/>
      <c r="C72" s="114"/>
      <c r="D72" s="20" t="s">
        <v>629</v>
      </c>
      <c r="E72" s="38"/>
      <c r="G72" s="114"/>
    </row>
    <row r="73" spans="1:7" ht="30">
      <c r="A73" s="114" t="s">
        <v>739</v>
      </c>
      <c r="B73" s="114"/>
      <c r="C73" s="114"/>
      <c r="D73" s="20" t="s">
        <v>630</v>
      </c>
      <c r="E73" s="38"/>
      <c r="G73" s="114"/>
    </row>
    <row r="74" spans="1:7">
      <c r="A74" s="114" t="s">
        <v>740</v>
      </c>
      <c r="B74" s="114"/>
      <c r="C74" s="114"/>
      <c r="D74" s="20" t="s">
        <v>631</v>
      </c>
      <c r="E74" s="38"/>
      <c r="G74" s="114"/>
    </row>
    <row r="75" spans="1:7">
      <c r="A75" s="114" t="s">
        <v>970</v>
      </c>
      <c r="B75" s="114"/>
      <c r="C75" s="114"/>
      <c r="D75" s="20" t="s">
        <v>253</v>
      </c>
      <c r="E75" s="38"/>
      <c r="G75" s="114"/>
    </row>
    <row r="76" spans="1:7">
      <c r="A76" s="114" t="s">
        <v>741</v>
      </c>
      <c r="B76" s="114"/>
      <c r="C76" s="114"/>
      <c r="D76" s="20" t="s">
        <v>632</v>
      </c>
      <c r="E76" s="39">
        <f>SUM(E88:E89)</f>
        <v>0</v>
      </c>
      <c r="G76" s="114"/>
    </row>
    <row r="77" spans="1:7" hidden="1">
      <c r="A77" s="114"/>
      <c r="B77" s="114"/>
      <c r="C77" s="114" t="s">
        <v>475</v>
      </c>
      <c r="G77" s="114"/>
    </row>
    <row r="78" spans="1:7" hidden="1">
      <c r="A78" s="114"/>
      <c r="B78" s="114"/>
      <c r="C78" s="114" t="s">
        <v>478</v>
      </c>
      <c r="D78" s="73"/>
      <c r="E78" s="114"/>
      <c r="F78" s="114"/>
      <c r="G78" s="114" t="s">
        <v>479</v>
      </c>
    </row>
    <row r="79" spans="1:7" hidden="1"/>
    <row r="80" spans="1:7" hidden="1"/>
    <row r="81" spans="1:7" hidden="1"/>
    <row r="82" spans="1:7" hidden="1"/>
    <row r="83" spans="1:7" hidden="1">
      <c r="A83" s="114"/>
      <c r="B83" s="114"/>
      <c r="C83" s="114" t="s">
        <v>1045</v>
      </c>
      <c r="D83" s="73"/>
      <c r="E83" s="114"/>
      <c r="F83" s="114"/>
      <c r="G83" s="114"/>
    </row>
    <row r="84" spans="1:7" hidden="1">
      <c r="A84" s="114"/>
      <c r="B84" s="114"/>
      <c r="C84" s="114"/>
      <c r="D84" s="73"/>
      <c r="E84" s="114" t="s">
        <v>741</v>
      </c>
      <c r="F84" s="114"/>
      <c r="G84" s="114"/>
    </row>
    <row r="85" spans="1:7" ht="30" hidden="1">
      <c r="A85" s="114"/>
      <c r="B85" s="114"/>
      <c r="C85" s="114"/>
      <c r="D85" s="73" t="s">
        <v>449</v>
      </c>
      <c r="E85" s="114"/>
      <c r="F85" s="114"/>
      <c r="G85" s="114"/>
    </row>
    <row r="86" spans="1:7" hidden="1">
      <c r="A86" s="114"/>
      <c r="B86" s="114"/>
      <c r="C86" s="114" t="s">
        <v>476</v>
      </c>
      <c r="D86" s="73" t="s">
        <v>652</v>
      </c>
      <c r="E86" s="114"/>
      <c r="F86" s="114" t="s">
        <v>475</v>
      </c>
      <c r="G86" s="114" t="s">
        <v>477</v>
      </c>
    </row>
    <row r="87" spans="1:7" hidden="1">
      <c r="A87" s="114"/>
      <c r="B87" s="114"/>
      <c r="C87" s="114" t="s">
        <v>475</v>
      </c>
      <c r="G87" s="114"/>
    </row>
    <row r="88" spans="1:7">
      <c r="A88" s="114"/>
      <c r="B88" s="114"/>
      <c r="C88" s="74"/>
      <c r="D88" s="23"/>
      <c r="E88" s="38"/>
      <c r="G88" s="114"/>
    </row>
    <row r="89" spans="1:7" hidden="1">
      <c r="A89" s="114"/>
      <c r="B89" s="114"/>
      <c r="C89" s="114" t="s">
        <v>475</v>
      </c>
      <c r="G89" s="114"/>
    </row>
    <row r="90" spans="1:7" hidden="1">
      <c r="A90" s="114"/>
      <c r="B90" s="114"/>
      <c r="C90" s="114" t="s">
        <v>478</v>
      </c>
      <c r="D90" s="73"/>
      <c r="E90" s="114"/>
      <c r="F90" s="114"/>
      <c r="G90" s="114" t="s">
        <v>479</v>
      </c>
    </row>
    <row r="91" spans="1:7" hidden="1"/>
    <row r="92" spans="1:7" hidden="1"/>
    <row r="93" spans="1:7" hidden="1"/>
    <row r="94" spans="1:7" hidden="1"/>
    <row r="95" spans="1:7" hidden="1"/>
    <row r="96" spans="1:7" hidden="1"/>
    <row r="97" spans="1:7" hidden="1"/>
    <row r="98" spans="1:7" hidden="1">
      <c r="A98" s="114"/>
      <c r="B98" s="114"/>
      <c r="C98" s="114" t="s">
        <v>1046</v>
      </c>
      <c r="D98" s="73"/>
      <c r="E98" s="114"/>
      <c r="F98" s="114"/>
      <c r="G98" s="114"/>
    </row>
    <row r="99" spans="1:7" hidden="1">
      <c r="A99" s="114"/>
      <c r="B99" s="114"/>
      <c r="C99" s="114"/>
      <c r="D99" s="73"/>
      <c r="E99" s="114"/>
      <c r="F99" s="114"/>
      <c r="G99" s="114"/>
    </row>
    <row r="100" spans="1:7" hidden="1">
      <c r="A100" s="114"/>
      <c r="B100" s="114"/>
      <c r="C100" s="114"/>
      <c r="D100" s="73"/>
      <c r="E100" s="114"/>
      <c r="F100" s="114"/>
      <c r="G100" s="114"/>
    </row>
    <row r="101" spans="1:7" hidden="1">
      <c r="A101" s="114"/>
      <c r="B101" s="114"/>
      <c r="C101" s="114" t="s">
        <v>476</v>
      </c>
      <c r="D101" s="73" t="s">
        <v>480</v>
      </c>
      <c r="E101" s="114"/>
      <c r="F101" s="114" t="s">
        <v>475</v>
      </c>
      <c r="G101" s="114" t="s">
        <v>477</v>
      </c>
    </row>
    <row r="102" spans="1:7" hidden="1">
      <c r="A102" s="114"/>
      <c r="B102" s="114"/>
      <c r="C102" s="114" t="s">
        <v>475</v>
      </c>
      <c r="G102" s="114"/>
    </row>
    <row r="103" spans="1:7">
      <c r="A103" s="114" t="s">
        <v>345</v>
      </c>
      <c r="B103" s="114"/>
      <c r="C103" s="114"/>
      <c r="D103" s="20" t="s">
        <v>633</v>
      </c>
      <c r="E103" s="39">
        <f>E64+E65+E66+E67+E68+E69+E70+E71+E72+E73+E74+E75+E76</f>
        <v>0</v>
      </c>
      <c r="G103" s="114"/>
    </row>
    <row r="104" spans="1:7">
      <c r="A104" s="114" t="s">
        <v>742</v>
      </c>
      <c r="B104" s="114"/>
      <c r="C104" s="114"/>
      <c r="D104" s="20" t="s">
        <v>635</v>
      </c>
      <c r="E104" s="38"/>
      <c r="G104" s="114"/>
    </row>
    <row r="105" spans="1:7">
      <c r="A105" s="114" t="s">
        <v>512</v>
      </c>
      <c r="B105" s="114"/>
      <c r="C105" s="114"/>
      <c r="D105" s="34" t="s">
        <v>636</v>
      </c>
      <c r="E105" s="39">
        <f>E103-E104</f>
        <v>0</v>
      </c>
      <c r="G105" s="114"/>
    </row>
    <row r="106" spans="1:7">
      <c r="A106" s="114" t="s">
        <v>346</v>
      </c>
      <c r="B106" s="114"/>
      <c r="C106" s="114"/>
      <c r="D106" s="34" t="s">
        <v>637</v>
      </c>
      <c r="E106" s="39">
        <f>E105+E63</f>
        <v>0</v>
      </c>
      <c r="G106" s="114"/>
    </row>
    <row r="107" spans="1:7" ht="62.25" customHeight="1">
      <c r="A107" s="114"/>
      <c r="B107" s="114"/>
      <c r="C107" s="114"/>
      <c r="D107" s="127" t="s">
        <v>952</v>
      </c>
      <c r="E107" s="127"/>
      <c r="G107" s="114"/>
    </row>
    <row r="108" spans="1:7">
      <c r="A108" s="114"/>
      <c r="B108" s="114"/>
      <c r="C108" s="114" t="s">
        <v>475</v>
      </c>
      <c r="G108" s="114"/>
    </row>
    <row r="109" spans="1:7">
      <c r="A109" s="114"/>
      <c r="B109" s="114"/>
      <c r="C109" s="114" t="s">
        <v>478</v>
      </c>
      <c r="D109" s="73"/>
      <c r="E109" s="114"/>
      <c r="F109" s="114"/>
      <c r="G109" s="114" t="s">
        <v>479</v>
      </c>
    </row>
  </sheetData>
  <mergeCells count="2">
    <mergeCell ref="D1:H1"/>
    <mergeCell ref="D107:E107"/>
  </mergeCells>
  <phoneticPr fontId="3" type="noConversion"/>
  <dataValidations count="2">
    <dataValidation type="decimal" allowBlank="1" showInputMessage="1" showErrorMessage="1" errorTitle="Input Error" error="Please enter a numeric value between 0 and 99999999999999999" sqref="E15 E105:E107 E103 E62:E63 E54 E25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6:E24 E37:E53 E55:E61 E104 E64:E76 E88:E102">
      <formula1>-99999999999999900</formula1>
      <formula2>99999999999999900</formula2>
    </dataValidation>
  </dataValidations>
  <hyperlinks>
    <hyperlink ref="E8" location="Navigation!A1" display="Back To Navigation Pag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6"/>
  <sheetViews>
    <sheetView showGridLines="0" topLeftCell="D1" workbookViewId="0">
      <selection activeCell="D24" sqref="D24"/>
    </sheetView>
  </sheetViews>
  <sheetFormatPr defaultRowHeight="15"/>
  <cols>
    <col min="1" max="3" width="0" hidden="1" customWidth="1"/>
    <col min="4" max="4" width="21.85546875" customWidth="1"/>
    <col min="5" max="5" width="26.7109375" style="24" customWidth="1"/>
    <col min="6" max="6" width="25.5703125" style="24" customWidth="1"/>
  </cols>
  <sheetData>
    <row r="1" spans="1:8" ht="27.95" customHeight="1">
      <c r="A1" s="18" t="s">
        <v>743</v>
      </c>
      <c r="D1" s="123" t="s">
        <v>625</v>
      </c>
      <c r="E1" s="123"/>
      <c r="F1" s="123"/>
      <c r="G1" s="123"/>
      <c r="H1" s="123"/>
    </row>
    <row r="3" spans="1:8" hidden="1"/>
    <row r="4" spans="1:8" hidden="1"/>
    <row r="5" spans="1:8" hidden="1"/>
    <row r="6" spans="1:8" hidden="1"/>
    <row r="7" spans="1:8">
      <c r="E7" s="42" t="s">
        <v>99</v>
      </c>
    </row>
    <row r="8" spans="1:8">
      <c r="A8" s="114"/>
      <c r="B8" s="114"/>
      <c r="C8" s="114" t="s">
        <v>528</v>
      </c>
      <c r="D8" s="114"/>
      <c r="E8" s="114"/>
      <c r="F8" s="114"/>
      <c r="G8" s="114"/>
      <c r="H8" s="114"/>
    </row>
    <row r="9" spans="1:8" hidden="1">
      <c r="A9" s="114"/>
      <c r="B9" s="114"/>
      <c r="C9" s="114"/>
      <c r="D9" s="114"/>
      <c r="E9" s="114" t="s">
        <v>3</v>
      </c>
      <c r="F9" s="114" t="s">
        <v>532</v>
      </c>
      <c r="G9" s="114"/>
      <c r="H9" s="114"/>
    </row>
    <row r="10" spans="1:8" hidden="1">
      <c r="A10" s="114"/>
      <c r="B10" s="114"/>
      <c r="C10" s="114"/>
      <c r="D10" s="114" t="s">
        <v>530</v>
      </c>
      <c r="E10" s="114"/>
      <c r="F10" s="114"/>
      <c r="G10" s="114"/>
      <c r="H10" s="114"/>
    </row>
    <row r="11" spans="1:8" hidden="1">
      <c r="A11" s="114"/>
      <c r="B11" s="114"/>
      <c r="C11" s="114" t="s">
        <v>476</v>
      </c>
      <c r="D11" s="114" t="s">
        <v>652</v>
      </c>
      <c r="E11" s="114"/>
      <c r="F11" s="114"/>
      <c r="G11" s="114" t="s">
        <v>475</v>
      </c>
      <c r="H11" s="114" t="s">
        <v>477</v>
      </c>
    </row>
    <row r="12" spans="1:8">
      <c r="A12" s="114"/>
      <c r="B12" s="114"/>
      <c r="C12" s="74" t="s">
        <v>480</v>
      </c>
      <c r="D12" s="68" t="s">
        <v>531</v>
      </c>
      <c r="E12" s="68" t="s">
        <v>533</v>
      </c>
      <c r="F12" s="68" t="s">
        <v>529</v>
      </c>
      <c r="H12" s="114"/>
    </row>
    <row r="13" spans="1:8" hidden="1">
      <c r="A13" s="114"/>
      <c r="B13" s="114"/>
      <c r="C13" s="114" t="s">
        <v>475</v>
      </c>
      <c r="H13" s="114"/>
    </row>
    <row r="14" spans="1:8">
      <c r="A14" s="114"/>
      <c r="B14" s="114"/>
      <c r="C14" s="114"/>
      <c r="D14" s="23"/>
      <c r="E14" s="41"/>
      <c r="F14" s="63"/>
      <c r="H14" s="114"/>
    </row>
    <row r="15" spans="1:8">
      <c r="A15" s="114"/>
      <c r="B15" s="114"/>
      <c r="C15" s="114" t="s">
        <v>475</v>
      </c>
      <c r="H15" s="114"/>
    </row>
    <row r="16" spans="1:8">
      <c r="A16" s="114"/>
      <c r="B16" s="114"/>
      <c r="C16" s="114" t="s">
        <v>478</v>
      </c>
      <c r="D16" s="114"/>
      <c r="E16" s="114"/>
      <c r="F16" s="114"/>
      <c r="G16" s="114"/>
      <c r="H16" s="114" t="s">
        <v>479</v>
      </c>
    </row>
  </sheetData>
  <mergeCells count="1">
    <mergeCell ref="D1:H1"/>
  </mergeCells>
  <phoneticPr fontId="3" type="noConversion"/>
  <dataValidations count="1"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76"/>
  <sheetViews>
    <sheetView showGridLines="0" topLeftCell="D1" zoomScale="90" zoomScaleNormal="90" workbookViewId="0">
      <selection sqref="A1:C1048576"/>
    </sheetView>
  </sheetViews>
  <sheetFormatPr defaultRowHeight="15"/>
  <cols>
    <col min="1" max="1" width="11.85546875" hidden="1" customWidth="1"/>
    <col min="2" max="2" width="14.85546875" hidden="1" customWidth="1"/>
    <col min="3" max="3" width="16.28515625" hidden="1" customWidth="1"/>
    <col min="4" max="4" width="74.42578125" style="22" customWidth="1"/>
    <col min="5" max="10" width="20.7109375" customWidth="1"/>
  </cols>
  <sheetData>
    <row r="1" spans="1:12" ht="27.95" customHeight="1">
      <c r="A1" s="18" t="s">
        <v>929</v>
      </c>
      <c r="D1" s="126" t="s">
        <v>987</v>
      </c>
      <c r="E1" s="126"/>
      <c r="F1" s="126"/>
      <c r="G1" s="126"/>
      <c r="H1" s="126"/>
    </row>
    <row r="3" spans="1:12" hidden="1"/>
    <row r="4" spans="1:12" hidden="1"/>
    <row r="5" spans="1:12" hidden="1"/>
    <row r="7" spans="1:12">
      <c r="E7" s="42" t="s">
        <v>99</v>
      </c>
    </row>
    <row r="8" spans="1:12">
      <c r="A8" s="114"/>
      <c r="B8" s="114"/>
      <c r="C8" s="114" t="s">
        <v>930</v>
      </c>
      <c r="D8" s="73"/>
      <c r="E8" s="114"/>
      <c r="F8" s="114"/>
      <c r="G8" s="114"/>
      <c r="H8" s="114"/>
      <c r="I8" s="114"/>
      <c r="J8" s="114"/>
      <c r="K8" s="114"/>
      <c r="L8" s="114"/>
    </row>
    <row r="9" spans="1:12" hidden="1">
      <c r="A9" s="114"/>
      <c r="B9" s="114"/>
      <c r="C9" s="114"/>
      <c r="D9" s="73"/>
      <c r="E9" s="114" t="s">
        <v>883</v>
      </c>
      <c r="F9" s="114" t="s">
        <v>884</v>
      </c>
      <c r="G9" s="114" t="s">
        <v>885</v>
      </c>
      <c r="H9" s="114" t="s">
        <v>886</v>
      </c>
      <c r="I9" s="114"/>
      <c r="J9" s="114" t="s">
        <v>242</v>
      </c>
      <c r="K9" s="114"/>
      <c r="L9" s="114"/>
    </row>
    <row r="10" spans="1:12" hidden="1">
      <c r="A10" s="114"/>
      <c r="B10" s="114"/>
      <c r="C10" s="114"/>
      <c r="D10" s="73"/>
      <c r="E10" s="114"/>
      <c r="F10" s="114"/>
      <c r="G10" s="114"/>
      <c r="H10" s="114"/>
      <c r="I10" s="114"/>
      <c r="J10" s="114"/>
      <c r="K10" s="114"/>
      <c r="L10" s="114"/>
    </row>
    <row r="11" spans="1:12" hidden="1">
      <c r="A11" s="114"/>
      <c r="B11" s="114"/>
      <c r="C11" s="114" t="s">
        <v>476</v>
      </c>
      <c r="D11" s="73" t="s">
        <v>480</v>
      </c>
      <c r="E11" s="114"/>
      <c r="F11" s="114"/>
      <c r="G11" s="114"/>
      <c r="H11" s="114"/>
      <c r="I11" s="114"/>
      <c r="J11" s="114"/>
      <c r="K11" s="114" t="s">
        <v>475</v>
      </c>
      <c r="L11" s="114" t="s">
        <v>477</v>
      </c>
    </row>
    <row r="12" spans="1:12">
      <c r="A12" s="114"/>
      <c r="B12" s="114"/>
      <c r="C12" s="114" t="s">
        <v>480</v>
      </c>
      <c r="D12" s="128"/>
      <c r="E12" s="129"/>
      <c r="F12" s="129"/>
      <c r="G12" s="129"/>
      <c r="H12" s="129"/>
      <c r="I12" s="130"/>
      <c r="J12" s="69" t="s">
        <v>735</v>
      </c>
      <c r="K12" s="53"/>
      <c r="L12" s="114"/>
    </row>
    <row r="13" spans="1:12" ht="30">
      <c r="A13" s="114"/>
      <c r="B13" s="114"/>
      <c r="C13" s="74" t="s">
        <v>480</v>
      </c>
      <c r="D13" s="62" t="s">
        <v>882</v>
      </c>
      <c r="E13" s="68" t="s">
        <v>936</v>
      </c>
      <c r="F13" s="62" t="s">
        <v>931</v>
      </c>
      <c r="G13" s="68" t="s">
        <v>932</v>
      </c>
      <c r="H13" s="68" t="s">
        <v>933</v>
      </c>
      <c r="I13" s="68" t="s">
        <v>934</v>
      </c>
      <c r="J13" s="68" t="s">
        <v>935</v>
      </c>
      <c r="L13" s="114"/>
    </row>
    <row r="14" spans="1:12" hidden="1">
      <c r="A14" s="114"/>
      <c r="B14" s="114"/>
      <c r="C14" s="114" t="s">
        <v>475</v>
      </c>
      <c r="L14" s="114"/>
    </row>
    <row r="15" spans="1:12">
      <c r="A15" s="114"/>
      <c r="B15" s="114" t="s">
        <v>565</v>
      </c>
      <c r="C15" s="114"/>
      <c r="D15" s="20" t="s">
        <v>937</v>
      </c>
      <c r="E15" s="38"/>
      <c r="F15" s="38"/>
      <c r="G15" s="38"/>
      <c r="H15" s="39">
        <f>E15-G15</f>
        <v>0</v>
      </c>
      <c r="I15" s="36">
        <v>0</v>
      </c>
      <c r="J15" s="39">
        <f>ROUND((H15*(I15/100)),2)</f>
        <v>0</v>
      </c>
      <c r="L15" s="114"/>
    </row>
    <row r="16" spans="1:12">
      <c r="A16" s="114"/>
      <c r="B16" s="114" t="s">
        <v>566</v>
      </c>
      <c r="C16" s="114"/>
      <c r="D16" s="20" t="s">
        <v>938</v>
      </c>
      <c r="E16" s="38"/>
      <c r="F16" s="38"/>
      <c r="G16" s="38"/>
      <c r="H16" s="39">
        <f>E16-G16</f>
        <v>0</v>
      </c>
      <c r="I16" s="36">
        <v>20</v>
      </c>
      <c r="J16" s="39">
        <f>ROUND((H16*(I16/100)),2)</f>
        <v>0</v>
      </c>
      <c r="L16" s="114"/>
    </row>
    <row r="17" spans="1:12">
      <c r="A17" s="114"/>
      <c r="B17" s="114" t="s">
        <v>567</v>
      </c>
      <c r="C17" s="114"/>
      <c r="D17" s="20" t="s">
        <v>259</v>
      </c>
      <c r="E17" s="38"/>
      <c r="F17" s="38"/>
      <c r="G17" s="38"/>
      <c r="H17" s="39">
        <f>E17-G17</f>
        <v>0</v>
      </c>
      <c r="I17" s="36">
        <v>20</v>
      </c>
      <c r="J17" s="39">
        <f>ROUND((H17*(I17/100)),2)</f>
        <v>0</v>
      </c>
      <c r="L17" s="114"/>
    </row>
    <row r="18" spans="1:12">
      <c r="A18" s="114"/>
      <c r="B18" s="114" t="s">
        <v>568</v>
      </c>
      <c r="C18" s="114"/>
      <c r="D18" s="20" t="s">
        <v>260</v>
      </c>
      <c r="E18" s="39">
        <f>SUM(E19:E29)</f>
        <v>0</v>
      </c>
      <c r="F18" s="39">
        <f>SUM(F19:F29)</f>
        <v>0</v>
      </c>
      <c r="G18" s="39">
        <f>SUM(G19:G29)</f>
        <v>0</v>
      </c>
      <c r="H18" s="39">
        <f>SUM(H19:H29)</f>
        <v>0</v>
      </c>
      <c r="I18" s="36"/>
      <c r="J18" s="39">
        <f>SUM(J19:J29)</f>
        <v>0</v>
      </c>
      <c r="L18" s="114"/>
    </row>
    <row r="19" spans="1:12" ht="30">
      <c r="A19" s="114"/>
      <c r="B19" s="114" t="s">
        <v>569</v>
      </c>
      <c r="C19" s="114"/>
      <c r="D19" s="20" t="s">
        <v>896</v>
      </c>
      <c r="E19" s="38"/>
      <c r="F19" s="38"/>
      <c r="G19" s="38"/>
      <c r="H19" s="39">
        <f t="shared" ref="H19:H27" si="0">E19-G19</f>
        <v>0</v>
      </c>
      <c r="I19" s="36">
        <v>0</v>
      </c>
      <c r="J19" s="39">
        <f t="shared" ref="J19:J24" si="1">ROUND((H19*(I19/100)),2)</f>
        <v>0</v>
      </c>
      <c r="L19" s="114"/>
    </row>
    <row r="20" spans="1:12">
      <c r="A20" s="114"/>
      <c r="B20" s="114" t="s">
        <v>570</v>
      </c>
      <c r="C20" s="114"/>
      <c r="D20" s="20" t="s">
        <v>897</v>
      </c>
      <c r="E20" s="38"/>
      <c r="F20" s="38"/>
      <c r="G20" s="38"/>
      <c r="H20" s="39">
        <f t="shared" si="0"/>
        <v>0</v>
      </c>
      <c r="I20" s="36">
        <v>100</v>
      </c>
      <c r="J20" s="39">
        <f t="shared" si="1"/>
        <v>0</v>
      </c>
      <c r="L20" s="114"/>
    </row>
    <row r="21" spans="1:12" ht="30">
      <c r="A21" s="114"/>
      <c r="B21" s="114" t="s">
        <v>571</v>
      </c>
      <c r="C21" s="114"/>
      <c r="D21" s="20" t="s">
        <v>898</v>
      </c>
      <c r="E21" s="38"/>
      <c r="F21" s="38"/>
      <c r="G21" s="38"/>
      <c r="H21" s="39">
        <f t="shared" si="0"/>
        <v>0</v>
      </c>
      <c r="I21" s="36">
        <v>20</v>
      </c>
      <c r="J21" s="39">
        <f t="shared" si="1"/>
        <v>0</v>
      </c>
      <c r="L21" s="114"/>
    </row>
    <row r="22" spans="1:12">
      <c r="A22" s="114"/>
      <c r="B22" s="114" t="s">
        <v>572</v>
      </c>
      <c r="C22" s="114"/>
      <c r="D22" s="20" t="s">
        <v>261</v>
      </c>
      <c r="E22" s="38"/>
      <c r="F22" s="38"/>
      <c r="G22" s="38"/>
      <c r="H22" s="39">
        <f t="shared" si="0"/>
        <v>0</v>
      </c>
      <c r="I22" s="36">
        <v>20</v>
      </c>
      <c r="J22" s="39">
        <f t="shared" si="1"/>
        <v>0</v>
      </c>
      <c r="L22" s="114"/>
    </row>
    <row r="23" spans="1:12">
      <c r="A23" s="114"/>
      <c r="B23" s="114" t="s">
        <v>573</v>
      </c>
      <c r="C23" s="114"/>
      <c r="D23" s="20" t="s">
        <v>262</v>
      </c>
      <c r="E23" s="38"/>
      <c r="F23" s="38"/>
      <c r="G23" s="38"/>
      <c r="H23" s="39">
        <f t="shared" si="0"/>
        <v>0</v>
      </c>
      <c r="I23" s="36">
        <v>20</v>
      </c>
      <c r="J23" s="39">
        <f t="shared" si="1"/>
        <v>0</v>
      </c>
      <c r="L23" s="114"/>
    </row>
    <row r="24" spans="1:12" ht="30">
      <c r="A24" s="114"/>
      <c r="B24" s="114" t="s">
        <v>574</v>
      </c>
      <c r="C24" s="114"/>
      <c r="D24" s="20" t="s">
        <v>263</v>
      </c>
      <c r="E24" s="38"/>
      <c r="F24" s="38"/>
      <c r="G24" s="38"/>
      <c r="H24" s="39">
        <f t="shared" si="0"/>
        <v>0</v>
      </c>
      <c r="I24" s="36">
        <v>20</v>
      </c>
      <c r="J24" s="39">
        <f t="shared" si="1"/>
        <v>0</v>
      </c>
      <c r="L24" s="114"/>
    </row>
    <row r="25" spans="1:12">
      <c r="A25" s="114"/>
      <c r="B25" s="114" t="s">
        <v>769</v>
      </c>
      <c r="C25" s="114"/>
      <c r="D25" s="20" t="s">
        <v>894</v>
      </c>
      <c r="E25" s="38"/>
      <c r="F25" s="38"/>
      <c r="G25" s="38"/>
      <c r="H25" s="39">
        <f t="shared" si="0"/>
        <v>0</v>
      </c>
      <c r="I25" s="36">
        <v>100</v>
      </c>
      <c r="J25" s="39">
        <f>ROUND((H25*(I25/100)),2)</f>
        <v>0</v>
      </c>
      <c r="L25" s="114"/>
    </row>
    <row r="26" spans="1:12">
      <c r="A26" s="114"/>
      <c r="B26" s="114" t="s">
        <v>770</v>
      </c>
      <c r="C26" s="114"/>
      <c r="D26" s="20" t="s">
        <v>895</v>
      </c>
      <c r="E26" s="38"/>
      <c r="F26" s="38"/>
      <c r="G26" s="38"/>
      <c r="H26" s="39">
        <f t="shared" si="0"/>
        <v>0</v>
      </c>
      <c r="I26" s="36">
        <v>50</v>
      </c>
      <c r="J26" s="39">
        <f>ROUND((H26*(I26/100)),2)</f>
        <v>0</v>
      </c>
      <c r="L26" s="114"/>
    </row>
    <row r="27" spans="1:12">
      <c r="A27" s="114"/>
      <c r="B27" s="114" t="s">
        <v>236</v>
      </c>
      <c r="C27" s="114"/>
      <c r="D27" s="113" t="s">
        <v>237</v>
      </c>
      <c r="E27" s="38"/>
      <c r="F27" s="38"/>
      <c r="G27" s="38"/>
      <c r="H27" s="39">
        <f t="shared" si="0"/>
        <v>0</v>
      </c>
      <c r="I27" s="36">
        <v>150</v>
      </c>
      <c r="J27" s="39">
        <f>ROUND((H27*(I27/100)),2)</f>
        <v>0</v>
      </c>
      <c r="L27" s="114"/>
    </row>
    <row r="28" spans="1:12" s="116" customFormat="1">
      <c r="A28" s="114"/>
      <c r="B28" s="114" t="s">
        <v>1050</v>
      </c>
      <c r="C28" s="114"/>
      <c r="D28" s="113" t="s">
        <v>1052</v>
      </c>
      <c r="E28" s="38"/>
      <c r="F28" s="38"/>
      <c r="G28" s="38"/>
      <c r="H28" s="39">
        <f>E28-G28</f>
        <v>0</v>
      </c>
      <c r="I28" s="36">
        <v>150</v>
      </c>
      <c r="J28" s="39">
        <f>ROUND((H28*(I28/100)),2)</f>
        <v>0</v>
      </c>
      <c r="L28" s="114"/>
    </row>
    <row r="29" spans="1:12" s="116" customFormat="1">
      <c r="A29" s="114"/>
      <c r="B29" s="114" t="s">
        <v>1051</v>
      </c>
      <c r="C29" s="114"/>
      <c r="D29" s="113" t="s">
        <v>1053</v>
      </c>
      <c r="E29" s="38"/>
      <c r="F29" s="38"/>
      <c r="G29" s="38"/>
      <c r="H29" s="39">
        <f>E29-G29</f>
        <v>0</v>
      </c>
      <c r="I29" s="36">
        <v>150</v>
      </c>
      <c r="J29" s="39">
        <f>ROUND((H29*(I29/100)),2)</f>
        <v>0</v>
      </c>
      <c r="L29" s="114"/>
    </row>
    <row r="30" spans="1:12">
      <c r="A30" s="114"/>
      <c r="B30" s="114" t="s">
        <v>771</v>
      </c>
      <c r="C30" s="114"/>
      <c r="D30" s="20" t="s">
        <v>899</v>
      </c>
      <c r="E30" s="39">
        <f>SUM(E31:E33)</f>
        <v>0</v>
      </c>
      <c r="F30" s="39">
        <f>SUM(F31:F33)</f>
        <v>0</v>
      </c>
      <c r="G30" s="39">
        <f>SUM(G31:G33)</f>
        <v>0</v>
      </c>
      <c r="H30" s="39">
        <f>SUM(H31:H33)</f>
        <v>0</v>
      </c>
      <c r="I30" s="36"/>
      <c r="J30" s="39">
        <f>SUM(J31:J33)</f>
        <v>0</v>
      </c>
      <c r="L30" s="114"/>
    </row>
    <row r="31" spans="1:12">
      <c r="A31" s="114"/>
      <c r="B31" s="114" t="s">
        <v>772</v>
      </c>
      <c r="C31" s="114"/>
      <c r="D31" s="20" t="s">
        <v>900</v>
      </c>
      <c r="E31" s="38"/>
      <c r="F31" s="38"/>
      <c r="G31" s="38"/>
      <c r="H31" s="39">
        <f t="shared" ref="H31:H37" si="2">E31-G31</f>
        <v>0</v>
      </c>
      <c r="I31" s="36">
        <v>0</v>
      </c>
      <c r="J31" s="39">
        <f t="shared" ref="J31:J37" si="3">ROUND((H31*(I31/100)),2)</f>
        <v>0</v>
      </c>
      <c r="L31" s="114"/>
    </row>
    <row r="32" spans="1:12">
      <c r="A32" s="114"/>
      <c r="B32" s="114" t="s">
        <v>773</v>
      </c>
      <c r="C32" s="114"/>
      <c r="D32" s="20" t="s">
        <v>901</v>
      </c>
      <c r="E32" s="38"/>
      <c r="F32" s="38"/>
      <c r="G32" s="38"/>
      <c r="H32" s="39">
        <f t="shared" si="2"/>
        <v>0</v>
      </c>
      <c r="I32" s="36">
        <v>20</v>
      </c>
      <c r="J32" s="39">
        <f t="shared" si="3"/>
        <v>0</v>
      </c>
      <c r="L32" s="114"/>
    </row>
    <row r="33" spans="1:12">
      <c r="A33" s="114"/>
      <c r="B33" s="114" t="s">
        <v>774</v>
      </c>
      <c r="C33" s="114"/>
      <c r="D33" s="20" t="s">
        <v>902</v>
      </c>
      <c r="E33" s="38"/>
      <c r="F33" s="38"/>
      <c r="G33" s="38"/>
      <c r="H33" s="39">
        <f t="shared" si="2"/>
        <v>0</v>
      </c>
      <c r="I33" s="36">
        <v>100</v>
      </c>
      <c r="J33" s="39">
        <f t="shared" si="3"/>
        <v>0</v>
      </c>
      <c r="L33" s="114"/>
    </row>
    <row r="34" spans="1:12">
      <c r="A34" s="114"/>
      <c r="B34" s="114" t="s">
        <v>775</v>
      </c>
      <c r="C34" s="114"/>
      <c r="D34" s="113" t="s">
        <v>943</v>
      </c>
      <c r="E34" s="39">
        <f>SUM(E35:E36)</f>
        <v>0</v>
      </c>
      <c r="F34" s="39">
        <f>SUM(F35:F36)</f>
        <v>0</v>
      </c>
      <c r="G34" s="39">
        <f>SUM(G35:G36)</f>
        <v>0</v>
      </c>
      <c r="H34" s="39">
        <f>SUM(H35:H36)</f>
        <v>0</v>
      </c>
      <c r="I34" s="36"/>
      <c r="J34" s="39">
        <f xml:space="preserve"> SUM(J35:J36)</f>
        <v>0</v>
      </c>
      <c r="L34" s="114"/>
    </row>
    <row r="35" spans="1:12" s="116" customFormat="1">
      <c r="A35" s="114"/>
      <c r="B35" s="114" t="s">
        <v>1056</v>
      </c>
      <c r="C35" s="114"/>
      <c r="D35" s="113" t="s">
        <v>1054</v>
      </c>
      <c r="E35" s="38"/>
      <c r="F35" s="38"/>
      <c r="G35" s="38"/>
      <c r="H35" s="39">
        <f t="shared" si="2"/>
        <v>0</v>
      </c>
      <c r="I35" s="36">
        <v>125</v>
      </c>
      <c r="J35" s="39">
        <f t="shared" si="3"/>
        <v>0</v>
      </c>
      <c r="L35" s="114"/>
    </row>
    <row r="36" spans="1:12" s="116" customFormat="1">
      <c r="A36" s="114"/>
      <c r="B36" s="114" t="s">
        <v>1057</v>
      </c>
      <c r="C36" s="114"/>
      <c r="D36" s="113" t="s">
        <v>1055</v>
      </c>
      <c r="E36" s="38"/>
      <c r="F36" s="38"/>
      <c r="G36" s="38"/>
      <c r="H36" s="39">
        <f t="shared" si="2"/>
        <v>0</v>
      </c>
      <c r="I36" s="36">
        <v>150</v>
      </c>
      <c r="J36" s="39">
        <f t="shared" si="3"/>
        <v>0</v>
      </c>
      <c r="L36" s="114"/>
    </row>
    <row r="37" spans="1:12">
      <c r="A37" s="114"/>
      <c r="B37" s="114" t="s">
        <v>776</v>
      </c>
      <c r="C37" s="114"/>
      <c r="D37" s="20" t="s">
        <v>944</v>
      </c>
      <c r="E37" s="38"/>
      <c r="F37" s="38"/>
      <c r="G37" s="38"/>
      <c r="H37" s="39">
        <f t="shared" si="2"/>
        <v>0</v>
      </c>
      <c r="I37" s="36">
        <v>100</v>
      </c>
      <c r="J37" s="39">
        <f t="shared" si="3"/>
        <v>0</v>
      </c>
      <c r="L37" s="114"/>
    </row>
    <row r="38" spans="1:12">
      <c r="A38" s="114"/>
      <c r="B38" s="114" t="s">
        <v>326</v>
      </c>
      <c r="C38" s="114"/>
      <c r="D38" s="20" t="s">
        <v>945</v>
      </c>
      <c r="E38" s="39">
        <f>E39+E42+E43+E47+E48+E49+E50+E51+E52+E53+E54+E55+E56</f>
        <v>0</v>
      </c>
      <c r="F38" s="39">
        <f>F39+F42+F43+F47+F48+F49+F50+F51+F52+F53+F54+F55+F56</f>
        <v>0</v>
      </c>
      <c r="G38" s="39">
        <f>G39+G42+G43+G47+G48+G49+G50+G51+G52+G53+G54+G55+G56</f>
        <v>0</v>
      </c>
      <c r="H38" s="39">
        <f>H39+H42+H43+H47+H48+H49+H50+H51+H52+H53+H54+H55+H56</f>
        <v>0</v>
      </c>
      <c r="I38" s="36"/>
      <c r="J38" s="39">
        <f>J39+J42+J43+J47+J48+J49+J50+J51+J52+J53+J54+J55+J56</f>
        <v>0</v>
      </c>
      <c r="L38" s="114"/>
    </row>
    <row r="39" spans="1:12">
      <c r="A39" s="114"/>
      <c r="B39" s="114" t="s">
        <v>777</v>
      </c>
      <c r="C39" s="114"/>
      <c r="D39" s="20" t="s">
        <v>903</v>
      </c>
      <c r="E39" s="39">
        <f>E40+E41</f>
        <v>0</v>
      </c>
      <c r="F39" s="39">
        <f>F40+F41</f>
        <v>0</v>
      </c>
      <c r="G39" s="39">
        <f>G40+G41</f>
        <v>0</v>
      </c>
      <c r="H39" s="39">
        <f>H40+H41</f>
        <v>0</v>
      </c>
      <c r="I39" s="36"/>
      <c r="J39" s="39">
        <f>J40+J41</f>
        <v>0</v>
      </c>
      <c r="L39" s="114"/>
    </row>
    <row r="40" spans="1:12">
      <c r="A40" s="114"/>
      <c r="B40" s="114" t="s">
        <v>778</v>
      </c>
      <c r="C40" s="114"/>
      <c r="D40" s="20" t="s">
        <v>904</v>
      </c>
      <c r="E40" s="38"/>
      <c r="F40" s="38"/>
      <c r="G40" s="38"/>
      <c r="H40" s="39">
        <f>E40-G40</f>
        <v>0</v>
      </c>
      <c r="I40" s="36">
        <v>20</v>
      </c>
      <c r="J40" s="39">
        <f>ROUND((H40*(I40/100)),2)</f>
        <v>0</v>
      </c>
      <c r="L40" s="114"/>
    </row>
    <row r="41" spans="1:12">
      <c r="A41" s="114"/>
      <c r="B41" s="114" t="s">
        <v>779</v>
      </c>
      <c r="C41" s="114"/>
      <c r="D41" s="20" t="s">
        <v>905</v>
      </c>
      <c r="E41" s="38"/>
      <c r="F41" s="38"/>
      <c r="G41" s="38"/>
      <c r="H41" s="39">
        <f>E41-G41</f>
        <v>0</v>
      </c>
      <c r="I41" s="36">
        <v>100</v>
      </c>
      <c r="J41" s="39">
        <f>ROUND((H41*(I41/100)),2)</f>
        <v>0</v>
      </c>
      <c r="L41" s="114"/>
    </row>
    <row r="42" spans="1:12">
      <c r="A42" s="114"/>
      <c r="B42" s="114" t="s">
        <v>450</v>
      </c>
      <c r="C42" s="114"/>
      <c r="D42" s="20" t="s">
        <v>906</v>
      </c>
      <c r="E42" s="38"/>
      <c r="F42" s="38"/>
      <c r="G42" s="38"/>
      <c r="H42" s="39">
        <f>E42-G42</f>
        <v>0</v>
      </c>
      <c r="I42" s="36">
        <v>0</v>
      </c>
      <c r="J42" s="39">
        <f>ROUND((H42*(I42/100)),2)</f>
        <v>0</v>
      </c>
      <c r="L42" s="114"/>
    </row>
    <row r="43" spans="1:12">
      <c r="A43" s="114"/>
      <c r="B43" s="114" t="s">
        <v>451</v>
      </c>
      <c r="C43" s="114"/>
      <c r="D43" s="20" t="s">
        <v>907</v>
      </c>
      <c r="E43" s="39">
        <f>E44+E45+E46</f>
        <v>0</v>
      </c>
      <c r="F43" s="39">
        <f>F44+F45+F46</f>
        <v>0</v>
      </c>
      <c r="G43" s="39">
        <f>G44+G45+G46</f>
        <v>0</v>
      </c>
      <c r="H43" s="39">
        <f>H44+H45+H46</f>
        <v>0</v>
      </c>
      <c r="I43" s="36"/>
      <c r="J43" s="39">
        <f>J44+J45+J46</f>
        <v>0</v>
      </c>
      <c r="L43" s="114"/>
    </row>
    <row r="44" spans="1:12">
      <c r="A44" s="114"/>
      <c r="B44" s="114" t="s">
        <v>452</v>
      </c>
      <c r="C44" s="114"/>
      <c r="D44" s="20" t="s">
        <v>908</v>
      </c>
      <c r="E44" s="38"/>
      <c r="F44" s="38"/>
      <c r="G44" s="38"/>
      <c r="H44" s="39">
        <f t="shared" ref="H44:H56" si="4">E44-G44</f>
        <v>0</v>
      </c>
      <c r="I44" s="36">
        <v>0</v>
      </c>
      <c r="J44" s="39">
        <f t="shared" ref="J44:J56" si="5">ROUND((H44*(I44/100)),2)</f>
        <v>0</v>
      </c>
      <c r="L44" s="114"/>
    </row>
    <row r="45" spans="1:12">
      <c r="A45" s="114"/>
      <c r="B45" s="114" t="s">
        <v>273</v>
      </c>
      <c r="C45" s="114"/>
      <c r="D45" s="20" t="s">
        <v>909</v>
      </c>
      <c r="E45" s="38"/>
      <c r="F45" s="38"/>
      <c r="G45" s="38"/>
      <c r="H45" s="39">
        <f t="shared" si="4"/>
        <v>0</v>
      </c>
      <c r="I45" s="36">
        <v>0</v>
      </c>
      <c r="J45" s="39">
        <f t="shared" si="5"/>
        <v>0</v>
      </c>
      <c r="L45" s="114"/>
    </row>
    <row r="46" spans="1:12" ht="30">
      <c r="A46" s="114"/>
      <c r="B46" s="114" t="s">
        <v>274</v>
      </c>
      <c r="C46" s="114"/>
      <c r="D46" s="20" t="s">
        <v>910</v>
      </c>
      <c r="E46" s="38"/>
      <c r="F46" s="38"/>
      <c r="G46" s="38"/>
      <c r="H46" s="39">
        <f t="shared" si="4"/>
        <v>0</v>
      </c>
      <c r="I46" s="36">
        <v>100</v>
      </c>
      <c r="J46" s="39">
        <f t="shared" si="5"/>
        <v>0</v>
      </c>
      <c r="L46" s="114"/>
    </row>
    <row r="47" spans="1:12">
      <c r="A47" s="114"/>
      <c r="B47" s="114" t="s">
        <v>275</v>
      </c>
      <c r="C47" s="114"/>
      <c r="D47" s="20" t="s">
        <v>911</v>
      </c>
      <c r="E47" s="38"/>
      <c r="F47" s="38"/>
      <c r="G47" s="38"/>
      <c r="H47" s="39">
        <f t="shared" si="4"/>
        <v>0</v>
      </c>
      <c r="I47" s="36">
        <v>20</v>
      </c>
      <c r="J47" s="39">
        <f t="shared" si="5"/>
        <v>0</v>
      </c>
      <c r="L47" s="114"/>
    </row>
    <row r="48" spans="1:12">
      <c r="A48" s="114"/>
      <c r="B48" s="114" t="s">
        <v>276</v>
      </c>
      <c r="C48" s="114"/>
      <c r="D48" s="20" t="s">
        <v>298</v>
      </c>
      <c r="E48" s="38"/>
      <c r="F48" s="38"/>
      <c r="G48" s="38"/>
      <c r="H48" s="39">
        <f t="shared" si="4"/>
        <v>0</v>
      </c>
      <c r="I48" s="36">
        <v>20</v>
      </c>
      <c r="J48" s="39">
        <f t="shared" si="5"/>
        <v>0</v>
      </c>
      <c r="L48" s="114"/>
    </row>
    <row r="49" spans="1:12">
      <c r="A49" s="114"/>
      <c r="B49" s="114" t="s">
        <v>327</v>
      </c>
      <c r="C49" s="114"/>
      <c r="D49" s="20" t="s">
        <v>305</v>
      </c>
      <c r="E49" s="38"/>
      <c r="F49" s="38"/>
      <c r="G49" s="38"/>
      <c r="H49" s="39">
        <f t="shared" si="4"/>
        <v>0</v>
      </c>
      <c r="I49" s="36">
        <v>50</v>
      </c>
      <c r="J49" s="39">
        <f t="shared" si="5"/>
        <v>0</v>
      </c>
      <c r="L49" s="114"/>
    </row>
    <row r="50" spans="1:12" ht="30">
      <c r="A50" s="114"/>
      <c r="B50" s="114" t="s">
        <v>341</v>
      </c>
      <c r="C50" s="114"/>
      <c r="D50" s="20" t="s">
        <v>299</v>
      </c>
      <c r="E50" s="38"/>
      <c r="F50" s="38"/>
      <c r="G50" s="38"/>
      <c r="H50" s="39">
        <f t="shared" si="4"/>
        <v>0</v>
      </c>
      <c r="I50" s="36">
        <v>100</v>
      </c>
      <c r="J50" s="39">
        <f t="shared" si="5"/>
        <v>0</v>
      </c>
      <c r="L50" s="114"/>
    </row>
    <row r="51" spans="1:12" ht="30">
      <c r="A51" s="114"/>
      <c r="B51" s="114" t="s">
        <v>340</v>
      </c>
      <c r="C51" s="114"/>
      <c r="D51" s="20" t="s">
        <v>306</v>
      </c>
      <c r="E51" s="38"/>
      <c r="F51" s="38"/>
      <c r="G51" s="38"/>
      <c r="H51" s="39">
        <f t="shared" si="4"/>
        <v>0</v>
      </c>
      <c r="I51" s="36">
        <v>50</v>
      </c>
      <c r="J51" s="39">
        <f t="shared" si="5"/>
        <v>0</v>
      </c>
      <c r="L51" s="114"/>
    </row>
    <row r="52" spans="1:12">
      <c r="A52" s="114"/>
      <c r="B52" s="114" t="s">
        <v>339</v>
      </c>
      <c r="C52" s="114"/>
      <c r="D52" s="20" t="s">
        <v>300</v>
      </c>
      <c r="E52" s="38"/>
      <c r="F52" s="38"/>
      <c r="G52" s="38"/>
      <c r="H52" s="39">
        <f t="shared" si="4"/>
        <v>0</v>
      </c>
      <c r="I52" s="36"/>
      <c r="J52" s="39">
        <f t="shared" si="5"/>
        <v>0</v>
      </c>
      <c r="L52" s="114"/>
    </row>
    <row r="53" spans="1:12">
      <c r="A53" s="114"/>
      <c r="B53" s="114" t="s">
        <v>338</v>
      </c>
      <c r="C53" s="114"/>
      <c r="D53" s="20" t="s">
        <v>301</v>
      </c>
      <c r="E53" s="38"/>
      <c r="F53" s="38"/>
      <c r="G53" s="38"/>
      <c r="H53" s="39">
        <f t="shared" si="4"/>
        <v>0</v>
      </c>
      <c r="I53" s="36">
        <v>100</v>
      </c>
      <c r="J53" s="39">
        <f t="shared" si="5"/>
        <v>0</v>
      </c>
      <c r="L53" s="114"/>
    </row>
    <row r="54" spans="1:12">
      <c r="A54" s="114"/>
      <c r="B54" s="114" t="s">
        <v>337</v>
      </c>
      <c r="C54" s="114"/>
      <c r="D54" s="20" t="s">
        <v>302</v>
      </c>
      <c r="E54" s="38"/>
      <c r="F54" s="38"/>
      <c r="G54" s="38"/>
      <c r="H54" s="39">
        <f t="shared" si="4"/>
        <v>0</v>
      </c>
      <c r="I54" s="36">
        <v>100</v>
      </c>
      <c r="J54" s="39">
        <f t="shared" si="5"/>
        <v>0</v>
      </c>
      <c r="L54" s="114"/>
    </row>
    <row r="55" spans="1:12">
      <c r="A55" s="114"/>
      <c r="B55" s="114" t="s">
        <v>971</v>
      </c>
      <c r="C55" s="114"/>
      <c r="D55" s="20" t="s">
        <v>303</v>
      </c>
      <c r="E55" s="38"/>
      <c r="F55" s="38"/>
      <c r="G55" s="38"/>
      <c r="H55" s="39">
        <f t="shared" si="4"/>
        <v>0</v>
      </c>
      <c r="I55" s="36"/>
      <c r="J55" s="39">
        <f t="shared" si="5"/>
        <v>0</v>
      </c>
      <c r="L55" s="114"/>
    </row>
    <row r="56" spans="1:12">
      <c r="A56" s="114"/>
      <c r="B56" s="114" t="s">
        <v>336</v>
      </c>
      <c r="C56" s="114"/>
      <c r="D56" s="20" t="s">
        <v>304</v>
      </c>
      <c r="E56" s="38"/>
      <c r="F56" s="38"/>
      <c r="G56" s="38"/>
      <c r="H56" s="39">
        <f t="shared" si="4"/>
        <v>0</v>
      </c>
      <c r="I56" s="36">
        <v>100</v>
      </c>
      <c r="J56" s="39">
        <f t="shared" si="5"/>
        <v>0</v>
      </c>
      <c r="L56" s="114"/>
    </row>
    <row r="57" spans="1:12">
      <c r="A57" s="114"/>
      <c r="B57" s="114" t="s">
        <v>608</v>
      </c>
      <c r="C57" s="114"/>
      <c r="D57" s="20" t="s">
        <v>307</v>
      </c>
      <c r="E57" s="39">
        <f>E58+E66+E67+E68</f>
        <v>0</v>
      </c>
      <c r="F57" s="39">
        <f>F58+F66+F67+F68</f>
        <v>0</v>
      </c>
      <c r="G57" s="39">
        <f>G58+G66+G67+G68</f>
        <v>0</v>
      </c>
      <c r="H57" s="39">
        <f>H58+H66+H67+H68</f>
        <v>0</v>
      </c>
      <c r="I57" s="36"/>
      <c r="J57" s="39">
        <f>J58+J66+J67+J68</f>
        <v>0</v>
      </c>
      <c r="L57" s="114"/>
    </row>
    <row r="58" spans="1:12">
      <c r="A58" s="114"/>
      <c r="B58" s="114" t="s">
        <v>258</v>
      </c>
      <c r="C58" s="114"/>
      <c r="D58" s="20" t="s">
        <v>308</v>
      </c>
      <c r="E58" s="39">
        <f>SUM(E59:E65)</f>
        <v>0</v>
      </c>
      <c r="F58" s="39">
        <f>SUM(F59:F65)</f>
        <v>0</v>
      </c>
      <c r="G58" s="39">
        <f>SUM(G59:G65)</f>
        <v>0</v>
      </c>
      <c r="H58" s="39">
        <f>SUM(H59:H65)</f>
        <v>0</v>
      </c>
      <c r="I58" s="36"/>
      <c r="J58" s="39">
        <f>SUM(J59:J65)</f>
        <v>0</v>
      </c>
      <c r="L58" s="114"/>
    </row>
    <row r="59" spans="1:12">
      <c r="A59" s="114"/>
      <c r="B59" s="114" t="s">
        <v>257</v>
      </c>
      <c r="C59" s="114"/>
      <c r="D59" s="20" t="s">
        <v>309</v>
      </c>
      <c r="E59" s="38"/>
      <c r="F59" s="38"/>
      <c r="G59" s="38"/>
      <c r="H59" s="39">
        <f t="shared" ref="H59:H67" si="6">E59-G59</f>
        <v>0</v>
      </c>
      <c r="I59" s="36">
        <v>0</v>
      </c>
      <c r="J59" s="39">
        <f t="shared" ref="J59:J67" si="7">ROUND((H59*(I59/100)),2)</f>
        <v>0</v>
      </c>
      <c r="L59" s="114"/>
    </row>
    <row r="60" spans="1:12" ht="30">
      <c r="A60" s="114"/>
      <c r="B60" s="114" t="s">
        <v>597</v>
      </c>
      <c r="C60" s="114"/>
      <c r="D60" s="20" t="s">
        <v>988</v>
      </c>
      <c r="E60" s="38"/>
      <c r="F60" s="38"/>
      <c r="G60" s="38"/>
      <c r="H60" s="39">
        <f t="shared" si="6"/>
        <v>0</v>
      </c>
      <c r="I60" s="36">
        <v>20</v>
      </c>
      <c r="J60" s="39">
        <f t="shared" si="7"/>
        <v>0</v>
      </c>
      <c r="L60" s="114"/>
    </row>
    <row r="61" spans="1:12" ht="30">
      <c r="A61" s="114"/>
      <c r="B61" s="114" t="s">
        <v>596</v>
      </c>
      <c r="C61" s="114"/>
      <c r="D61" s="20" t="s">
        <v>310</v>
      </c>
      <c r="E61" s="38"/>
      <c r="F61" s="38"/>
      <c r="G61" s="38"/>
      <c r="H61" s="39">
        <f t="shared" si="6"/>
        <v>0</v>
      </c>
      <c r="I61" s="36">
        <v>20</v>
      </c>
      <c r="J61" s="39">
        <f t="shared" si="7"/>
        <v>0</v>
      </c>
      <c r="L61" s="114"/>
    </row>
    <row r="62" spans="1:12">
      <c r="A62" s="114"/>
      <c r="B62" s="114" t="s">
        <v>595</v>
      </c>
      <c r="C62" s="114"/>
      <c r="D62" s="20" t="s">
        <v>311</v>
      </c>
      <c r="E62" s="38"/>
      <c r="F62" s="38"/>
      <c r="G62" s="38"/>
      <c r="H62" s="39">
        <f t="shared" si="6"/>
        <v>0</v>
      </c>
      <c r="I62" s="36">
        <v>20</v>
      </c>
      <c r="J62" s="39">
        <f t="shared" si="7"/>
        <v>0</v>
      </c>
      <c r="L62" s="114"/>
    </row>
    <row r="63" spans="1:12" ht="30">
      <c r="A63" s="114"/>
      <c r="B63" s="114" t="s">
        <v>594</v>
      </c>
      <c r="C63" s="114"/>
      <c r="D63" s="20" t="s">
        <v>556</v>
      </c>
      <c r="E63" s="38"/>
      <c r="F63" s="38"/>
      <c r="G63" s="38"/>
      <c r="H63" s="39">
        <f t="shared" si="6"/>
        <v>0</v>
      </c>
      <c r="I63" s="36">
        <v>20</v>
      </c>
      <c r="J63" s="39">
        <f t="shared" si="7"/>
        <v>0</v>
      </c>
      <c r="L63" s="114"/>
    </row>
    <row r="64" spans="1:12">
      <c r="A64" s="114"/>
      <c r="B64" s="114" t="s">
        <v>282</v>
      </c>
      <c r="C64" s="114"/>
      <c r="D64" s="20" t="s">
        <v>557</v>
      </c>
      <c r="E64" s="38"/>
      <c r="F64" s="38"/>
      <c r="G64" s="38"/>
      <c r="H64" s="39">
        <f t="shared" si="6"/>
        <v>0</v>
      </c>
      <c r="I64" s="36">
        <v>100</v>
      </c>
      <c r="J64" s="39">
        <f t="shared" si="7"/>
        <v>0</v>
      </c>
      <c r="L64" s="114"/>
    </row>
    <row r="65" spans="1:12">
      <c r="A65" s="114"/>
      <c r="B65" s="114" t="s">
        <v>281</v>
      </c>
      <c r="C65" s="114"/>
      <c r="D65" s="20" t="s">
        <v>558</v>
      </c>
      <c r="E65" s="38"/>
      <c r="F65" s="38"/>
      <c r="G65" s="38"/>
      <c r="H65" s="39">
        <f t="shared" si="6"/>
        <v>0</v>
      </c>
      <c r="I65" s="36">
        <v>100</v>
      </c>
      <c r="J65" s="39">
        <f t="shared" si="7"/>
        <v>0</v>
      </c>
      <c r="L65" s="114"/>
    </row>
    <row r="66" spans="1:12">
      <c r="A66" s="114"/>
      <c r="B66" s="114" t="s">
        <v>280</v>
      </c>
      <c r="C66" s="114"/>
      <c r="D66" s="20" t="s">
        <v>559</v>
      </c>
      <c r="E66" s="38"/>
      <c r="F66" s="38"/>
      <c r="G66" s="38"/>
      <c r="H66" s="39">
        <f t="shared" si="6"/>
        <v>0</v>
      </c>
      <c r="I66" s="36">
        <v>0</v>
      </c>
      <c r="J66" s="39">
        <f t="shared" si="7"/>
        <v>0</v>
      </c>
      <c r="L66" s="114"/>
    </row>
    <row r="67" spans="1:12">
      <c r="A67" s="114"/>
      <c r="B67" s="114" t="s">
        <v>279</v>
      </c>
      <c r="C67" s="114"/>
      <c r="D67" s="20" t="s">
        <v>874</v>
      </c>
      <c r="E67" s="38"/>
      <c r="F67" s="38"/>
      <c r="G67" s="38"/>
      <c r="H67" s="39">
        <f t="shared" si="6"/>
        <v>0</v>
      </c>
      <c r="I67" s="36">
        <v>0</v>
      </c>
      <c r="J67" s="39">
        <f t="shared" si="7"/>
        <v>0</v>
      </c>
      <c r="L67" s="114"/>
    </row>
    <row r="68" spans="1:12">
      <c r="A68" s="114"/>
      <c r="B68" s="114" t="s">
        <v>278</v>
      </c>
      <c r="C68" s="114"/>
      <c r="D68" s="20" t="s">
        <v>875</v>
      </c>
      <c r="E68" s="39">
        <f>SUM(E69:E72)</f>
        <v>0</v>
      </c>
      <c r="F68" s="39">
        <f>SUM(F69:F72)</f>
        <v>0</v>
      </c>
      <c r="G68" s="39">
        <f>SUM(G69:G72)</f>
        <v>0</v>
      </c>
      <c r="H68" s="39">
        <f>SUM(H69:H72)</f>
        <v>0</v>
      </c>
      <c r="I68" s="36"/>
      <c r="J68" s="39">
        <f>SUM(J69:J72)</f>
        <v>0</v>
      </c>
      <c r="L68" s="114"/>
    </row>
    <row r="69" spans="1:12">
      <c r="A69" s="114"/>
      <c r="B69" s="114" t="s">
        <v>888</v>
      </c>
      <c r="C69" s="114"/>
      <c r="D69" s="20" t="s">
        <v>876</v>
      </c>
      <c r="E69" s="38"/>
      <c r="F69" s="38"/>
      <c r="G69" s="38"/>
      <c r="H69" s="39">
        <f>E69-G69</f>
        <v>0</v>
      </c>
      <c r="I69" s="36">
        <v>0</v>
      </c>
      <c r="J69" s="39">
        <f>ROUND((H69*(I69/100)),2)</f>
        <v>0</v>
      </c>
      <c r="L69" s="114"/>
    </row>
    <row r="70" spans="1:12">
      <c r="A70" s="114"/>
      <c r="B70" s="114" t="s">
        <v>889</v>
      </c>
      <c r="C70" s="114"/>
      <c r="D70" s="20" t="s">
        <v>877</v>
      </c>
      <c r="E70" s="38"/>
      <c r="F70" s="38"/>
      <c r="G70" s="38"/>
      <c r="H70" s="39">
        <f>E70-G70</f>
        <v>0</v>
      </c>
      <c r="I70" s="36">
        <v>20</v>
      </c>
      <c r="J70" s="39">
        <f>ROUND((H70*(I70/100)),2)</f>
        <v>0</v>
      </c>
      <c r="L70" s="114"/>
    </row>
    <row r="71" spans="1:12">
      <c r="A71" s="114"/>
      <c r="B71" s="114" t="s">
        <v>562</v>
      </c>
      <c r="C71" s="114"/>
      <c r="D71" s="20" t="s">
        <v>878</v>
      </c>
      <c r="E71" s="38"/>
      <c r="F71" s="38"/>
      <c r="G71" s="38"/>
      <c r="H71" s="39">
        <f>E71-G71</f>
        <v>0</v>
      </c>
      <c r="I71" s="36">
        <v>100</v>
      </c>
      <c r="J71" s="39">
        <f>ROUND((H71*(I71/100)),2)</f>
        <v>0</v>
      </c>
      <c r="L71" s="114"/>
    </row>
    <row r="72" spans="1:12">
      <c r="A72" s="114"/>
      <c r="B72" s="114" t="s">
        <v>564</v>
      </c>
      <c r="C72" s="114"/>
      <c r="D72" s="20" t="s">
        <v>879</v>
      </c>
      <c r="E72" s="38"/>
      <c r="F72" s="38"/>
      <c r="G72" s="38"/>
      <c r="H72" s="39">
        <f>E72-G72</f>
        <v>0</v>
      </c>
      <c r="I72" s="36">
        <v>150</v>
      </c>
      <c r="J72" s="39">
        <f>ROUND((H72*(I72/100)),2)</f>
        <v>0</v>
      </c>
      <c r="L72" s="114"/>
    </row>
    <row r="73" spans="1:12">
      <c r="A73" s="114"/>
      <c r="B73" s="114" t="s">
        <v>277</v>
      </c>
      <c r="C73" s="114"/>
      <c r="D73" s="20" t="s">
        <v>880</v>
      </c>
      <c r="E73" s="38"/>
      <c r="F73" s="38"/>
      <c r="G73" s="38"/>
      <c r="H73" s="39">
        <f>E73-G73</f>
        <v>0</v>
      </c>
      <c r="I73" s="36">
        <v>100</v>
      </c>
      <c r="J73" s="39">
        <f>ROUND((H73*(I73/100)),2)</f>
        <v>0</v>
      </c>
      <c r="L73" s="114"/>
    </row>
    <row r="74" spans="1:12">
      <c r="A74" s="114"/>
      <c r="B74" s="114" t="s">
        <v>243</v>
      </c>
      <c r="C74" s="114"/>
      <c r="D74" s="20" t="s">
        <v>881</v>
      </c>
      <c r="E74" s="39">
        <f>E15+E16+E17+E18+E30+E34+E37+E38+E57+E73</f>
        <v>0</v>
      </c>
      <c r="F74" s="39">
        <f>F15+F16+F17+F18+F30+F34+F37+F38+F57+F73</f>
        <v>0</v>
      </c>
      <c r="G74" s="39">
        <f>G15+G16+G17+G18+G30+G34+G37+G38+G57+G73</f>
        <v>0</v>
      </c>
      <c r="H74" s="39">
        <f>H15+H16+H17+H18+H30+H34+H37+H38+H57+H73</f>
        <v>0</v>
      </c>
      <c r="I74" s="19"/>
      <c r="J74" s="39">
        <f>J15+J16+J17+J18+J30+J34+J37+J38+J57+J73</f>
        <v>0</v>
      </c>
      <c r="L74" s="114"/>
    </row>
    <row r="75" spans="1:12">
      <c r="A75" s="114"/>
      <c r="B75" s="114"/>
      <c r="C75" s="114" t="s">
        <v>475</v>
      </c>
      <c r="L75" s="114"/>
    </row>
    <row r="76" spans="1:12">
      <c r="A76" s="114"/>
      <c r="B76" s="114"/>
      <c r="C76" s="114" t="s">
        <v>478</v>
      </c>
      <c r="D76" s="73"/>
      <c r="E76" s="114"/>
      <c r="F76" s="114"/>
      <c r="G76" s="114"/>
      <c r="H76" s="114"/>
      <c r="I76" s="114"/>
      <c r="J76" s="114"/>
      <c r="K76" s="114"/>
      <c r="L76" s="114" t="s">
        <v>479</v>
      </c>
    </row>
  </sheetData>
  <mergeCells count="2">
    <mergeCell ref="D1:H1"/>
    <mergeCell ref="D12:I12"/>
  </mergeCells>
  <phoneticPr fontId="3" type="noConversion"/>
  <dataValidations count="1">
    <dataValidation type="decimal" allowBlank="1" showInputMessage="1" showErrorMessage="1" errorTitle="Input Error" error="Please enter a numeric value between 0 and 99999999999999999" sqref="E15:H74 J15:J74">
      <formula1>0</formula1>
      <formula2>99999999999999900</formula2>
    </dataValidation>
  </dataValidations>
  <hyperlinks>
    <hyperlink ref="E7" location="Navigation!A1" display="Back To Navigation Page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8C795B53-AAB8-4E23-AA6F-D6158AEA5F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StartUp</vt:lpstr>
      <vt:lpstr>Navigation</vt:lpstr>
      <vt:lpstr>General Information</vt:lpstr>
      <vt:lpstr>Capital Base </vt:lpstr>
      <vt:lpstr>Computation Of Capital Base</vt:lpstr>
      <vt:lpstr>Undisclosed Reserves</vt:lpstr>
      <vt:lpstr>RWAE-SECTION A - ASSETS</vt:lpstr>
      <vt:lpstr>RWAE-SECTION B-ContCrExp</vt:lpstr>
      <vt:lpstr>RWAE-SECTION C-ContrDerivts</vt:lpstr>
      <vt:lpstr>RWA-TrBook-SECTION D</vt:lpstr>
      <vt:lpstr>Global Position at end Qtr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Signatory!fn_D20_0_01042015</vt:lpstr>
      <vt:lpstr>Signatory!fn_D21_1_01042015</vt:lpstr>
      <vt:lpstr>Signatory!fn_D22_2_01042015</vt:lpstr>
      <vt:lpstr>Signatory!fn_D23_3_01042015</vt:lpstr>
      <vt:lpstr>Signatory!fn_D24_4_01042015</vt:lpstr>
      <vt:lpstr>Signatory!fn_D26_6_01042015</vt:lpstr>
      <vt:lpstr>Signatory!fn_D27_7_01042015</vt:lpstr>
      <vt:lpstr>Signatory!fn_F20_8_01042015</vt:lpstr>
      <vt:lpstr>Signatory!fn_F21_9_01042015</vt:lpstr>
      <vt:lpstr>Signatory!fn_F22_10_01042015</vt:lpstr>
      <vt:lpstr>Signatory!fn_F23_11_01042015</vt:lpstr>
      <vt:lpstr>Signatory!fn_F24_12_01042015</vt:lpstr>
      <vt:lpstr>Signatory!fn_F26_14_01042015</vt:lpstr>
      <vt:lpstr>Signatory!fn_F27_15_01042015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2023-03-13T05:27:47Z</dcterms:modified>
</cp:coreProperties>
</file>