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-6075" yWindow="-300" windowWidth="19425" windowHeight="8895" tabRatio="927" firstSheet="6" activeTab="6"/>
  </bookViews>
  <sheets>
    <sheet name="MainSheet" sheetId="1" state="veryHidden" r:id="rId1"/>
    <sheet name="StartUp" sheetId="2" state="veryHidden" r:id="rId2"/>
    <sheet name="Data" sheetId="3" state="veryHidden" r:id="rId3"/>
    <sheet name="+FootnoteTexts" sheetId="36" state="veryHidden" r:id="rId4"/>
    <sheet name="+Elements" sheetId="37" state="veryHidden" r:id="rId5"/>
    <sheet name="StartUpDataSheet" sheetId="53" state="veryHidden" r:id="rId6"/>
    <sheet name="General Information" sheetId="54" r:id="rId7"/>
    <sheet name="Capital Base (Indian Bank)" sheetId="40" r:id="rId8"/>
    <sheet name="Capital Base (Foreign Bank)" sheetId="55" r:id="rId9"/>
    <sheet name="Computation Of Capital Base(IB)" sheetId="41" r:id="rId10"/>
    <sheet name="Computation Of Capital Base(FB)" sheetId="56" r:id="rId11"/>
    <sheet name="Undisclosed Reserves" sheetId="52" r:id="rId12"/>
    <sheet name="RWAE-Dom-SECTION A - ASSETS" sheetId="42" r:id="rId13"/>
    <sheet name="RWAE-Dom-SECTION B-ContCrExp" sheetId="43" r:id="rId14"/>
    <sheet name="RWAE-Dom-SECTION C-ContrDerivts" sheetId="51" r:id="rId15"/>
    <sheet name="RWA-TrBook-Dom-SECTION D" sheetId="48" r:id="rId16"/>
    <sheet name="RWAE-Overseas-SECTION A-ASSETS" sheetId="49" r:id="rId17"/>
    <sheet name="RWAE-OverSs-SECTION B-CtgtCrdtE" sheetId="50" r:id="rId18"/>
    <sheet name="RWAE-OverSs-SECTION C-CntrsDrvt" sheetId="44" r:id="rId19"/>
    <sheet name="RWATrBook-OverSs-SECTION D" sheetId="45" r:id="rId20"/>
    <sheet name="Global Position at end Qtr" sheetId="46" r:id="rId21"/>
    <sheet name="Signatory" sheetId="47" r:id="rId22"/>
    <sheet name="+Lineitems" sheetId="39" state="veryHidden" r:id="rId23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StartUp!$K$1:$K$171</definedName>
  </definedNames>
  <calcPr calcId="162913"/>
</workbook>
</file>

<file path=xl/calcChain.xml><?xml version="1.0" encoding="utf-8"?>
<calcChain xmlns="http://schemas.openxmlformats.org/spreadsheetml/2006/main">
  <c r="E16" i="46" l="1"/>
  <c r="E14" i="45"/>
  <c r="E10" i="45"/>
  <c r="J196" i="44"/>
  <c r="I196" i="44"/>
  <c r="H196" i="44"/>
  <c r="G196" i="44"/>
  <c r="K195" i="44"/>
  <c r="M195" i="44" s="1"/>
  <c r="H195" i="44"/>
  <c r="K194" i="44"/>
  <c r="M194" i="44" s="1"/>
  <c r="H194" i="44"/>
  <c r="K193" i="44"/>
  <c r="M193" i="44" s="1"/>
  <c r="H193" i="44"/>
  <c r="J192" i="44"/>
  <c r="I192" i="44"/>
  <c r="H192" i="44"/>
  <c r="G192" i="44"/>
  <c r="H191" i="44"/>
  <c r="K191" i="44" s="1"/>
  <c r="M191" i="44" s="1"/>
  <c r="K190" i="44"/>
  <c r="M190" i="44" s="1"/>
  <c r="H190" i="44"/>
  <c r="K189" i="44"/>
  <c r="M189" i="44" s="1"/>
  <c r="H189" i="44"/>
  <c r="J188" i="44"/>
  <c r="I188" i="44"/>
  <c r="I184" i="44" s="1"/>
  <c r="H188" i="44"/>
  <c r="G188" i="44"/>
  <c r="G184" i="44" s="1"/>
  <c r="K187" i="44"/>
  <c r="M187" i="44" s="1"/>
  <c r="H187" i="44"/>
  <c r="K186" i="44"/>
  <c r="M186" i="44" s="1"/>
  <c r="H186" i="44"/>
  <c r="K185" i="44"/>
  <c r="M185" i="44" s="1"/>
  <c r="H185" i="44"/>
  <c r="J184" i="44"/>
  <c r="J182" i="44"/>
  <c r="I182" i="44"/>
  <c r="G182" i="44"/>
  <c r="K181" i="44"/>
  <c r="M181" i="44" s="1"/>
  <c r="H181" i="44"/>
  <c r="H182" i="44" s="1"/>
  <c r="K180" i="44"/>
  <c r="M180" i="44" s="1"/>
  <c r="H180" i="44"/>
  <c r="K179" i="44"/>
  <c r="M179" i="44" s="1"/>
  <c r="H179" i="44"/>
  <c r="J178" i="44"/>
  <c r="I178" i="44"/>
  <c r="H178" i="44"/>
  <c r="G178" i="44"/>
  <c r="G170" i="44" s="1"/>
  <c r="K177" i="44"/>
  <c r="M177" i="44" s="1"/>
  <c r="H177" i="44"/>
  <c r="K176" i="44"/>
  <c r="M176" i="44" s="1"/>
  <c r="H176" i="44"/>
  <c r="K175" i="44"/>
  <c r="M175" i="44" s="1"/>
  <c r="H175" i="44"/>
  <c r="J174" i="44"/>
  <c r="J170" i="44" s="1"/>
  <c r="I174" i="44"/>
  <c r="H174" i="44"/>
  <c r="G174" i="44"/>
  <c r="K173" i="44"/>
  <c r="M173" i="44" s="1"/>
  <c r="H173" i="44"/>
  <c r="K172" i="44"/>
  <c r="M172" i="44" s="1"/>
  <c r="H172" i="44"/>
  <c r="K171" i="44"/>
  <c r="H171" i="44"/>
  <c r="I170" i="44"/>
  <c r="J168" i="44"/>
  <c r="I168" i="44"/>
  <c r="H168" i="44"/>
  <c r="G168" i="44"/>
  <c r="K167" i="44"/>
  <c r="M167" i="44" s="1"/>
  <c r="H167" i="44"/>
  <c r="K166" i="44"/>
  <c r="M166" i="44" s="1"/>
  <c r="H166" i="44"/>
  <c r="K165" i="44"/>
  <c r="M165" i="44" s="1"/>
  <c r="H165" i="44"/>
  <c r="J164" i="44"/>
  <c r="J156" i="44" s="1"/>
  <c r="I164" i="44"/>
  <c r="G164" i="44"/>
  <c r="K163" i="44"/>
  <c r="M163" i="44" s="1"/>
  <c r="H163" i="44"/>
  <c r="K162" i="44"/>
  <c r="M162" i="44" s="1"/>
  <c r="H162" i="44"/>
  <c r="H161" i="44"/>
  <c r="K161" i="44" s="1"/>
  <c r="J160" i="44"/>
  <c r="I160" i="44"/>
  <c r="I156" i="44" s="1"/>
  <c r="G160" i="44"/>
  <c r="G156" i="44" s="1"/>
  <c r="K159" i="44"/>
  <c r="M159" i="44" s="1"/>
  <c r="H159" i="44"/>
  <c r="K158" i="44"/>
  <c r="M158" i="44" s="1"/>
  <c r="H158" i="44"/>
  <c r="H160" i="44" s="1"/>
  <c r="K157" i="44"/>
  <c r="H157" i="44"/>
  <c r="J154" i="44"/>
  <c r="I154" i="44"/>
  <c r="H154" i="44"/>
  <c r="G154" i="44"/>
  <c r="K153" i="44"/>
  <c r="M153" i="44" s="1"/>
  <c r="H153" i="44"/>
  <c r="K152" i="44"/>
  <c r="M152" i="44" s="1"/>
  <c r="H152" i="44"/>
  <c r="H151" i="44"/>
  <c r="K151" i="44" s="1"/>
  <c r="J150" i="44"/>
  <c r="I150" i="44"/>
  <c r="G150" i="44"/>
  <c r="K149" i="44"/>
  <c r="M149" i="44" s="1"/>
  <c r="H149" i="44"/>
  <c r="H148" i="44"/>
  <c r="H150" i="44" s="1"/>
  <c r="K147" i="44"/>
  <c r="H147" i="44"/>
  <c r="K146" i="44"/>
  <c r="J146" i="44"/>
  <c r="I146" i="44"/>
  <c r="H146" i="44"/>
  <c r="H142" i="44" s="1"/>
  <c r="G146" i="44"/>
  <c r="K145" i="44"/>
  <c r="M145" i="44" s="1"/>
  <c r="H145" i="44"/>
  <c r="K144" i="44"/>
  <c r="M144" i="44" s="1"/>
  <c r="H144" i="44"/>
  <c r="K143" i="44"/>
  <c r="M143" i="44" s="1"/>
  <c r="M146" i="44" s="1"/>
  <c r="H143" i="44"/>
  <c r="I142" i="44"/>
  <c r="G142" i="44"/>
  <c r="K140" i="44"/>
  <c r="J140" i="44"/>
  <c r="I140" i="44"/>
  <c r="H140" i="44"/>
  <c r="G140" i="44"/>
  <c r="K139" i="44"/>
  <c r="M139" i="44" s="1"/>
  <c r="H139" i="44"/>
  <c r="K138" i="44"/>
  <c r="M138" i="44" s="1"/>
  <c r="H138" i="44"/>
  <c r="K137" i="44"/>
  <c r="M137" i="44" s="1"/>
  <c r="H137" i="44"/>
  <c r="J136" i="44"/>
  <c r="I136" i="44"/>
  <c r="H136" i="44"/>
  <c r="G136" i="44"/>
  <c r="H135" i="44"/>
  <c r="K135" i="44" s="1"/>
  <c r="M135" i="44" s="1"/>
  <c r="K134" i="44"/>
  <c r="H134" i="44"/>
  <c r="K133" i="44"/>
  <c r="M133" i="44" s="1"/>
  <c r="H133" i="44"/>
  <c r="J132" i="44"/>
  <c r="I132" i="44"/>
  <c r="I128" i="44" s="1"/>
  <c r="H132" i="44"/>
  <c r="H128" i="44" s="1"/>
  <c r="G132" i="44"/>
  <c r="G128" i="44" s="1"/>
  <c r="K131" i="44"/>
  <c r="M131" i="44" s="1"/>
  <c r="H131" i="44"/>
  <c r="K130" i="44"/>
  <c r="M130" i="44" s="1"/>
  <c r="H130" i="44"/>
  <c r="K129" i="44"/>
  <c r="H129" i="44"/>
  <c r="J128" i="44"/>
  <c r="J126" i="44"/>
  <c r="I126" i="44"/>
  <c r="G126" i="44"/>
  <c r="K125" i="44"/>
  <c r="M125" i="44" s="1"/>
  <c r="H125" i="44"/>
  <c r="H126" i="44" s="1"/>
  <c r="K124" i="44"/>
  <c r="M124" i="44" s="1"/>
  <c r="H124" i="44"/>
  <c r="K123" i="44"/>
  <c r="M123" i="44" s="1"/>
  <c r="H123" i="44"/>
  <c r="J122" i="44"/>
  <c r="I122" i="44"/>
  <c r="H122" i="44"/>
  <c r="G122" i="44"/>
  <c r="G114" i="44" s="1"/>
  <c r="K121" i="44"/>
  <c r="M121" i="44" s="1"/>
  <c r="H121" i="44"/>
  <c r="K120" i="44"/>
  <c r="H120" i="44"/>
  <c r="K119" i="44"/>
  <c r="M119" i="44" s="1"/>
  <c r="H119" i="44"/>
  <c r="J118" i="44"/>
  <c r="J114" i="44" s="1"/>
  <c r="I118" i="44"/>
  <c r="H118" i="44"/>
  <c r="H114" i="44" s="1"/>
  <c r="G118" i="44"/>
  <c r="K117" i="44"/>
  <c r="M117" i="44" s="1"/>
  <c r="H117" i="44"/>
  <c r="K116" i="44"/>
  <c r="M116" i="44" s="1"/>
  <c r="H116" i="44"/>
  <c r="K115" i="44"/>
  <c r="H115" i="44"/>
  <c r="I114" i="44"/>
  <c r="J112" i="44"/>
  <c r="I112" i="44"/>
  <c r="H112" i="44"/>
  <c r="G112" i="44"/>
  <c r="K111" i="44"/>
  <c r="M111" i="44" s="1"/>
  <c r="H111" i="44"/>
  <c r="K110" i="44"/>
  <c r="M110" i="44" s="1"/>
  <c r="H110" i="44"/>
  <c r="K109" i="44"/>
  <c r="M109" i="44" s="1"/>
  <c r="H109" i="44"/>
  <c r="J108" i="44"/>
  <c r="J100" i="44" s="1"/>
  <c r="I108" i="44"/>
  <c r="G108" i="44"/>
  <c r="K107" i="44"/>
  <c r="M107" i="44" s="1"/>
  <c r="H107" i="44"/>
  <c r="K106" i="44"/>
  <c r="M106" i="44" s="1"/>
  <c r="H106" i="44"/>
  <c r="H105" i="44"/>
  <c r="K105" i="44" s="1"/>
  <c r="M105" i="44" s="1"/>
  <c r="J104" i="44"/>
  <c r="I104" i="44"/>
  <c r="I100" i="44" s="1"/>
  <c r="I198" i="44" s="1"/>
  <c r="H104" i="44"/>
  <c r="G104" i="44"/>
  <c r="G100" i="44" s="1"/>
  <c r="K103" i="44"/>
  <c r="M103" i="44" s="1"/>
  <c r="H103" i="44"/>
  <c r="K102" i="44"/>
  <c r="M102" i="44" s="1"/>
  <c r="H102" i="44"/>
  <c r="K101" i="44"/>
  <c r="M101" i="44" s="1"/>
  <c r="H101" i="44"/>
  <c r="J94" i="44"/>
  <c r="I94" i="44"/>
  <c r="H94" i="44"/>
  <c r="G94" i="44"/>
  <c r="K93" i="44"/>
  <c r="M93" i="44" s="1"/>
  <c r="H93" i="44"/>
  <c r="K92" i="44"/>
  <c r="M92" i="44" s="1"/>
  <c r="H92" i="44"/>
  <c r="K91" i="44"/>
  <c r="M91" i="44" s="1"/>
  <c r="H91" i="44"/>
  <c r="K90" i="44"/>
  <c r="J90" i="44"/>
  <c r="I90" i="44"/>
  <c r="H90" i="44"/>
  <c r="G90" i="44"/>
  <c r="G82" i="44" s="1"/>
  <c r="K89" i="44"/>
  <c r="M89" i="44" s="1"/>
  <c r="H89" i="44"/>
  <c r="K88" i="44"/>
  <c r="M88" i="44" s="1"/>
  <c r="H88" i="44"/>
  <c r="K87" i="44"/>
  <c r="M87" i="44" s="1"/>
  <c r="H87" i="44"/>
  <c r="K86" i="44"/>
  <c r="J86" i="44"/>
  <c r="J82" i="44" s="1"/>
  <c r="I86" i="44"/>
  <c r="H86" i="44"/>
  <c r="G86" i="44"/>
  <c r="K85" i="44"/>
  <c r="M85" i="44" s="1"/>
  <c r="H85" i="44"/>
  <c r="K84" i="44"/>
  <c r="M84" i="44" s="1"/>
  <c r="H84" i="44"/>
  <c r="K83" i="44"/>
  <c r="M83" i="44" s="1"/>
  <c r="H83" i="44"/>
  <c r="I82" i="44"/>
  <c r="H82" i="44"/>
  <c r="H96" i="44" s="1"/>
  <c r="K80" i="44"/>
  <c r="J80" i="44"/>
  <c r="I80" i="44"/>
  <c r="H80" i="44"/>
  <c r="G80" i="44"/>
  <c r="K79" i="44"/>
  <c r="M79" i="44" s="1"/>
  <c r="H79" i="44"/>
  <c r="K78" i="44"/>
  <c r="M78" i="44" s="1"/>
  <c r="H78" i="44"/>
  <c r="K77" i="44"/>
  <c r="M77" i="44" s="1"/>
  <c r="H77" i="44"/>
  <c r="J76" i="44"/>
  <c r="J68" i="44" s="1"/>
  <c r="J96" i="44" s="1"/>
  <c r="I76" i="44"/>
  <c r="G76" i="44"/>
  <c r="K75" i="44"/>
  <c r="M75" i="44" s="1"/>
  <c r="H75" i="44"/>
  <c r="K74" i="44"/>
  <c r="M74" i="44" s="1"/>
  <c r="H74" i="44"/>
  <c r="H73" i="44"/>
  <c r="H76" i="44" s="1"/>
  <c r="K72" i="44"/>
  <c r="J72" i="44"/>
  <c r="I72" i="44"/>
  <c r="I68" i="44" s="1"/>
  <c r="H72" i="44"/>
  <c r="G72" i="44"/>
  <c r="K71" i="44"/>
  <c r="M71" i="44" s="1"/>
  <c r="H71" i="44"/>
  <c r="K70" i="44"/>
  <c r="M70" i="44" s="1"/>
  <c r="H70" i="44"/>
  <c r="K69" i="44"/>
  <c r="M69" i="44" s="1"/>
  <c r="M72" i="44" s="1"/>
  <c r="H69" i="44"/>
  <c r="H68" i="44"/>
  <c r="J66" i="44"/>
  <c r="I66" i="44"/>
  <c r="G66" i="44"/>
  <c r="K65" i="44"/>
  <c r="M65" i="44" s="1"/>
  <c r="H65" i="44"/>
  <c r="K64" i="44"/>
  <c r="M64" i="44" s="1"/>
  <c r="H64" i="44"/>
  <c r="H63" i="44"/>
  <c r="H66" i="44" s="1"/>
  <c r="J62" i="44"/>
  <c r="I62" i="44"/>
  <c r="H62" i="44"/>
  <c r="G62" i="44"/>
  <c r="K61" i="44"/>
  <c r="M61" i="44" s="1"/>
  <c r="H61" i="44"/>
  <c r="K60" i="44"/>
  <c r="M60" i="44" s="1"/>
  <c r="H60" i="44"/>
  <c r="K59" i="44"/>
  <c r="M59" i="44" s="1"/>
  <c r="H59" i="44"/>
  <c r="J58" i="44"/>
  <c r="J54" i="44" s="1"/>
  <c r="I58" i="44"/>
  <c r="H58" i="44"/>
  <c r="H54" i="44" s="1"/>
  <c r="G58" i="44"/>
  <c r="H57" i="44"/>
  <c r="K57" i="44" s="1"/>
  <c r="M57" i="44" s="1"/>
  <c r="K56" i="44"/>
  <c r="H56" i="44"/>
  <c r="K55" i="44"/>
  <c r="M55" i="44" s="1"/>
  <c r="H55" i="44"/>
  <c r="I54" i="44"/>
  <c r="G54" i="44"/>
  <c r="J52" i="44"/>
  <c r="I52" i="44"/>
  <c r="H52" i="44"/>
  <c r="G52" i="44"/>
  <c r="K51" i="44"/>
  <c r="M51" i="44" s="1"/>
  <c r="H51" i="44"/>
  <c r="K50" i="44"/>
  <c r="M50" i="44" s="1"/>
  <c r="H50" i="44"/>
  <c r="K49" i="44"/>
  <c r="M49" i="44" s="1"/>
  <c r="H49" i="44"/>
  <c r="J48" i="44"/>
  <c r="I48" i="44"/>
  <c r="G48" i="44"/>
  <c r="H47" i="44"/>
  <c r="H48" i="44" s="1"/>
  <c r="H40" i="44" s="1"/>
  <c r="K46" i="44"/>
  <c r="M46" i="44" s="1"/>
  <c r="H46" i="44"/>
  <c r="K45" i="44"/>
  <c r="M45" i="44" s="1"/>
  <c r="H45" i="44"/>
  <c r="J44" i="44"/>
  <c r="I44" i="44"/>
  <c r="I40" i="44" s="1"/>
  <c r="H44" i="44"/>
  <c r="G44" i="44"/>
  <c r="G40" i="44" s="1"/>
  <c r="K43" i="44"/>
  <c r="M43" i="44" s="1"/>
  <c r="H43" i="44"/>
  <c r="K42" i="44"/>
  <c r="M42" i="44" s="1"/>
  <c r="H42" i="44"/>
  <c r="K41" i="44"/>
  <c r="M41" i="44" s="1"/>
  <c r="H41" i="44"/>
  <c r="J40" i="44"/>
  <c r="K38" i="44"/>
  <c r="J38" i="44"/>
  <c r="I38" i="44"/>
  <c r="H38" i="44"/>
  <c r="G38" i="44"/>
  <c r="K37" i="44"/>
  <c r="M37" i="44" s="1"/>
  <c r="H37" i="44"/>
  <c r="K36" i="44"/>
  <c r="M36" i="44" s="1"/>
  <c r="H36" i="44"/>
  <c r="K35" i="44"/>
  <c r="M35" i="44" s="1"/>
  <c r="H35" i="44"/>
  <c r="J34" i="44"/>
  <c r="I34" i="44"/>
  <c r="H34" i="44"/>
  <c r="G34" i="44"/>
  <c r="G26" i="44" s="1"/>
  <c r="K33" i="44"/>
  <c r="M33" i="44" s="1"/>
  <c r="H33" i="44"/>
  <c r="K32" i="44"/>
  <c r="M32" i="44" s="1"/>
  <c r="H32" i="44"/>
  <c r="K31" i="44"/>
  <c r="M31" i="44" s="1"/>
  <c r="H31" i="44"/>
  <c r="K30" i="44"/>
  <c r="J30" i="44"/>
  <c r="J26" i="44" s="1"/>
  <c r="I30" i="44"/>
  <c r="H30" i="44"/>
  <c r="G30" i="44"/>
  <c r="K29" i="44"/>
  <c r="M29" i="44" s="1"/>
  <c r="H29" i="44"/>
  <c r="K28" i="44"/>
  <c r="M28" i="44" s="1"/>
  <c r="H28" i="44"/>
  <c r="K27" i="44"/>
  <c r="M27" i="44" s="1"/>
  <c r="H27" i="44"/>
  <c r="I26" i="44"/>
  <c r="H26" i="44"/>
  <c r="J24" i="44"/>
  <c r="I24" i="44"/>
  <c r="H24" i="44"/>
  <c r="G24" i="44"/>
  <c r="K23" i="44"/>
  <c r="M23" i="44" s="1"/>
  <c r="H23" i="44"/>
  <c r="K22" i="44"/>
  <c r="M22" i="44" s="1"/>
  <c r="H22" i="44"/>
  <c r="K21" i="44"/>
  <c r="M21" i="44" s="1"/>
  <c r="H21" i="44"/>
  <c r="J20" i="44"/>
  <c r="J12" i="44" s="1"/>
  <c r="I20" i="44"/>
  <c r="G20" i="44"/>
  <c r="K19" i="44"/>
  <c r="M19" i="44" s="1"/>
  <c r="H19" i="44"/>
  <c r="K18" i="44"/>
  <c r="M18" i="44" s="1"/>
  <c r="H18" i="44"/>
  <c r="H17" i="44"/>
  <c r="H20" i="44" s="1"/>
  <c r="J16" i="44"/>
  <c r="I16" i="44"/>
  <c r="I12" i="44" s="1"/>
  <c r="H16" i="44"/>
  <c r="G16" i="44"/>
  <c r="K15" i="44"/>
  <c r="M15" i="44" s="1"/>
  <c r="H15" i="44"/>
  <c r="K14" i="44"/>
  <c r="M14" i="44" s="1"/>
  <c r="H14" i="44"/>
  <c r="K13" i="44"/>
  <c r="M13" i="44" s="1"/>
  <c r="M16" i="44" s="1"/>
  <c r="H13" i="44"/>
  <c r="H12" i="44"/>
  <c r="H69" i="50"/>
  <c r="K69" i="50" s="1"/>
  <c r="H66" i="50"/>
  <c r="K65" i="50"/>
  <c r="H65" i="50"/>
  <c r="K64" i="50"/>
  <c r="H64" i="50"/>
  <c r="H63" i="50"/>
  <c r="K63" i="50" s="1"/>
  <c r="K62" i="50"/>
  <c r="H62" i="50"/>
  <c r="H61" i="50"/>
  <c r="H60" i="50"/>
  <c r="H59" i="50"/>
  <c r="H58" i="50"/>
  <c r="H57" i="50"/>
  <c r="H56" i="50"/>
  <c r="K56" i="50" s="1"/>
  <c r="H55" i="50"/>
  <c r="K55" i="50" s="1"/>
  <c r="G53" i="50"/>
  <c r="F53" i="50"/>
  <c r="H52" i="50"/>
  <c r="K52" i="50" s="1"/>
  <c r="K51" i="50"/>
  <c r="H51" i="50"/>
  <c r="H50" i="50"/>
  <c r="G48" i="50"/>
  <c r="G68" i="50" s="1"/>
  <c r="F48" i="50"/>
  <c r="H47" i="50"/>
  <c r="K47" i="50" s="1"/>
  <c r="H46" i="50"/>
  <c r="H48" i="50" s="1"/>
  <c r="K45" i="50"/>
  <c r="H45" i="50"/>
  <c r="G43" i="50"/>
  <c r="F43" i="50"/>
  <c r="K42" i="50"/>
  <c r="H42" i="50"/>
  <c r="H41" i="50"/>
  <c r="K41" i="50" s="1"/>
  <c r="H40" i="50"/>
  <c r="K40" i="50" s="1"/>
  <c r="G38" i="50"/>
  <c r="F38" i="50"/>
  <c r="H37" i="50"/>
  <c r="K37" i="50" s="1"/>
  <c r="H36" i="50"/>
  <c r="K36" i="50" s="1"/>
  <c r="H35" i="50"/>
  <c r="G33" i="50"/>
  <c r="F33" i="50"/>
  <c r="H32" i="50"/>
  <c r="K32" i="50" s="1"/>
  <c r="H31" i="50"/>
  <c r="K31" i="50" s="1"/>
  <c r="H30" i="50"/>
  <c r="K30" i="50" s="1"/>
  <c r="H28" i="50"/>
  <c r="G28" i="50"/>
  <c r="F28" i="50"/>
  <c r="K27" i="50"/>
  <c r="H27" i="50"/>
  <c r="H26" i="50"/>
  <c r="K26" i="50" s="1"/>
  <c r="H25" i="50"/>
  <c r="K25" i="50" s="1"/>
  <c r="K28" i="50" s="1"/>
  <c r="G23" i="50"/>
  <c r="F23" i="50"/>
  <c r="H22" i="50"/>
  <c r="K22" i="50" s="1"/>
  <c r="K21" i="50"/>
  <c r="H21" i="50"/>
  <c r="H20" i="50"/>
  <c r="K20" i="50" s="1"/>
  <c r="K23" i="50" s="1"/>
  <c r="G18" i="50"/>
  <c r="F18" i="50"/>
  <c r="H17" i="50"/>
  <c r="K17" i="50" s="1"/>
  <c r="H16" i="50"/>
  <c r="H18" i="50" s="1"/>
  <c r="K15" i="50"/>
  <c r="H15" i="50"/>
  <c r="G13" i="50"/>
  <c r="F13" i="50"/>
  <c r="K12" i="50"/>
  <c r="H12" i="50"/>
  <c r="H11" i="50"/>
  <c r="K11" i="50" s="1"/>
  <c r="H10" i="50"/>
  <c r="K10" i="50" s="1"/>
  <c r="H117" i="49"/>
  <c r="J117" i="49" s="1"/>
  <c r="J115" i="49"/>
  <c r="H115" i="49"/>
  <c r="J114" i="49"/>
  <c r="J111" i="49" s="1"/>
  <c r="H114" i="49"/>
  <c r="H113" i="49"/>
  <c r="J113" i="49" s="1"/>
  <c r="J112" i="49"/>
  <c r="H112" i="49"/>
  <c r="H111" i="49" s="1"/>
  <c r="G111" i="49"/>
  <c r="F111" i="49"/>
  <c r="E111" i="49"/>
  <c r="H110" i="49"/>
  <c r="J110" i="49" s="1"/>
  <c r="H109" i="49"/>
  <c r="J109" i="49" s="1"/>
  <c r="J108" i="49"/>
  <c r="H108" i="49"/>
  <c r="H107" i="49"/>
  <c r="J107" i="49" s="1"/>
  <c r="H106" i="49"/>
  <c r="J106" i="49" s="1"/>
  <c r="H105" i="49"/>
  <c r="H104" i="49" s="1"/>
  <c r="H103" i="49" s="1"/>
  <c r="G104" i="49"/>
  <c r="F104" i="49"/>
  <c r="F103" i="49" s="1"/>
  <c r="E104" i="49"/>
  <c r="E103" i="49" s="1"/>
  <c r="G103" i="49"/>
  <c r="J101" i="49"/>
  <c r="H101" i="49"/>
  <c r="H100" i="49"/>
  <c r="J100" i="49" s="1"/>
  <c r="H99" i="49"/>
  <c r="J99" i="49" s="1"/>
  <c r="J98" i="49"/>
  <c r="H98" i="49"/>
  <c r="H97" i="49"/>
  <c r="J97" i="49" s="1"/>
  <c r="H96" i="49"/>
  <c r="J96" i="49" s="1"/>
  <c r="H95" i="49"/>
  <c r="J95" i="49" s="1"/>
  <c r="H94" i="49"/>
  <c r="J94" i="49" s="1"/>
  <c r="H93" i="49"/>
  <c r="J93" i="49" s="1"/>
  <c r="J92" i="49"/>
  <c r="H92" i="49"/>
  <c r="H91" i="49"/>
  <c r="J91" i="49" s="1"/>
  <c r="H90" i="49"/>
  <c r="J90" i="49" s="1"/>
  <c r="H89" i="49"/>
  <c r="J89" i="49" s="1"/>
  <c r="H88" i="49"/>
  <c r="J88" i="49" s="1"/>
  <c r="H87" i="49"/>
  <c r="G86" i="49"/>
  <c r="F86" i="49"/>
  <c r="E86" i="49"/>
  <c r="J85" i="49"/>
  <c r="H85" i="49"/>
  <c r="J84" i="49"/>
  <c r="H84" i="49"/>
  <c r="J83" i="49"/>
  <c r="H83" i="49"/>
  <c r="H82" i="49"/>
  <c r="J82" i="49" s="1"/>
  <c r="J79" i="49" s="1"/>
  <c r="J81" i="49"/>
  <c r="H81" i="49"/>
  <c r="J80" i="49"/>
  <c r="H80" i="49"/>
  <c r="H79" i="49"/>
  <c r="G79" i="49"/>
  <c r="F79" i="49"/>
  <c r="E79" i="49"/>
  <c r="H78" i="49"/>
  <c r="H77" i="49"/>
  <c r="H76" i="49"/>
  <c r="H75" i="49" s="1"/>
  <c r="J75" i="49"/>
  <c r="G75" i="49"/>
  <c r="G71" i="49" s="1"/>
  <c r="F75" i="49"/>
  <c r="E75" i="49"/>
  <c r="H74" i="49"/>
  <c r="H73" i="49"/>
  <c r="J72" i="49"/>
  <c r="J71" i="49" s="1"/>
  <c r="G72" i="49"/>
  <c r="F72" i="49"/>
  <c r="F71" i="49" s="1"/>
  <c r="E72" i="49"/>
  <c r="E71" i="49" s="1"/>
  <c r="J70" i="49"/>
  <c r="H70" i="49"/>
  <c r="H69" i="49"/>
  <c r="J69" i="49" s="1"/>
  <c r="H68" i="49"/>
  <c r="G68" i="49"/>
  <c r="F68" i="49"/>
  <c r="E68" i="49"/>
  <c r="J67" i="49"/>
  <c r="H67" i="49"/>
  <c r="H66" i="49"/>
  <c r="J66" i="49" s="1"/>
  <c r="J64" i="49" s="1"/>
  <c r="J65" i="49"/>
  <c r="H65" i="49"/>
  <c r="H64" i="49" s="1"/>
  <c r="G64" i="49"/>
  <c r="F64" i="49"/>
  <c r="E64" i="49"/>
  <c r="H63" i="49"/>
  <c r="J63" i="49" s="1"/>
  <c r="J61" i="49" s="1"/>
  <c r="H62" i="49"/>
  <c r="J62" i="49" s="1"/>
  <c r="H61" i="49"/>
  <c r="G61" i="49"/>
  <c r="F61" i="49"/>
  <c r="E61" i="49"/>
  <c r="J60" i="49"/>
  <c r="H60" i="49"/>
  <c r="J59" i="49"/>
  <c r="H59" i="49"/>
  <c r="J58" i="49"/>
  <c r="J57" i="49" s="1"/>
  <c r="H58" i="49"/>
  <c r="H57" i="49"/>
  <c r="G57" i="49"/>
  <c r="F57" i="49"/>
  <c r="E57" i="49"/>
  <c r="E51" i="49" s="1"/>
  <c r="H56" i="49"/>
  <c r="J56" i="49" s="1"/>
  <c r="J55" i="49"/>
  <c r="H55" i="49"/>
  <c r="H54" i="49"/>
  <c r="J54" i="49" s="1"/>
  <c r="H53" i="49"/>
  <c r="J53" i="49" s="1"/>
  <c r="J52" i="49" s="1"/>
  <c r="G52" i="49"/>
  <c r="F52" i="49"/>
  <c r="E52" i="49"/>
  <c r="H49" i="49"/>
  <c r="J49" i="49" s="1"/>
  <c r="H47" i="49"/>
  <c r="J47" i="49" s="1"/>
  <c r="H45" i="49"/>
  <c r="J45" i="49" s="1"/>
  <c r="H43" i="49"/>
  <c r="J43" i="49" s="1"/>
  <c r="J42" i="49"/>
  <c r="H42" i="49"/>
  <c r="H41" i="49"/>
  <c r="J41" i="49" s="1"/>
  <c r="H40" i="49"/>
  <c r="J40" i="49" s="1"/>
  <c r="H39" i="49"/>
  <c r="J39" i="49" s="1"/>
  <c r="H38" i="49"/>
  <c r="J38" i="49" s="1"/>
  <c r="H37" i="49"/>
  <c r="J37" i="49" s="1"/>
  <c r="J36" i="49"/>
  <c r="H36" i="49"/>
  <c r="H35" i="49"/>
  <c r="J35" i="49" s="1"/>
  <c r="H34" i="49"/>
  <c r="J34" i="49" s="1"/>
  <c r="J33" i="49"/>
  <c r="H33" i="49"/>
  <c r="H32" i="49"/>
  <c r="J32" i="49" s="1"/>
  <c r="H31" i="49"/>
  <c r="J31" i="49" s="1"/>
  <c r="J30" i="49"/>
  <c r="H30" i="49"/>
  <c r="H29" i="49"/>
  <c r="J29" i="49" s="1"/>
  <c r="H28" i="49"/>
  <c r="J28" i="49" s="1"/>
  <c r="H27" i="49"/>
  <c r="J27" i="49" s="1"/>
  <c r="H26" i="49"/>
  <c r="J26" i="49" s="1"/>
  <c r="H25" i="49"/>
  <c r="J25" i="49" s="1"/>
  <c r="J24" i="49"/>
  <c r="H24" i="49"/>
  <c r="H23" i="49"/>
  <c r="J23" i="49" s="1"/>
  <c r="G22" i="49"/>
  <c r="F22" i="49"/>
  <c r="E22" i="49"/>
  <c r="J20" i="49"/>
  <c r="H20" i="49"/>
  <c r="H18" i="49"/>
  <c r="J18" i="49" s="1"/>
  <c r="J17" i="49"/>
  <c r="H17" i="49"/>
  <c r="J16" i="49"/>
  <c r="H16" i="49"/>
  <c r="H15" i="49"/>
  <c r="H14" i="49" s="1"/>
  <c r="G14" i="49"/>
  <c r="F14" i="49"/>
  <c r="E14" i="49"/>
  <c r="J12" i="49"/>
  <c r="H12" i="49"/>
  <c r="H10" i="49"/>
  <c r="E14" i="48"/>
  <c r="E10" i="48"/>
  <c r="J196" i="51"/>
  <c r="I196" i="51"/>
  <c r="H196" i="51"/>
  <c r="G196" i="51"/>
  <c r="K195" i="51"/>
  <c r="H195" i="51"/>
  <c r="H194" i="51"/>
  <c r="K194" i="51" s="1"/>
  <c r="M194" i="51" s="1"/>
  <c r="K193" i="51"/>
  <c r="H193" i="51"/>
  <c r="J192" i="51"/>
  <c r="J184" i="51" s="1"/>
  <c r="I192" i="51"/>
  <c r="G192" i="51"/>
  <c r="K191" i="51"/>
  <c r="H191" i="51"/>
  <c r="K190" i="51"/>
  <c r="M190" i="51" s="1"/>
  <c r="H190" i="51"/>
  <c r="H192" i="51" s="1"/>
  <c r="K189" i="51"/>
  <c r="H189" i="51"/>
  <c r="J188" i="51"/>
  <c r="I188" i="51"/>
  <c r="I184" i="51" s="1"/>
  <c r="G188" i="51"/>
  <c r="H187" i="51"/>
  <c r="K187" i="51" s="1"/>
  <c r="H186" i="51"/>
  <c r="K186" i="51" s="1"/>
  <c r="M186" i="51" s="1"/>
  <c r="H185" i="51"/>
  <c r="K185" i="51" s="1"/>
  <c r="G184" i="51"/>
  <c r="J182" i="51"/>
  <c r="I182" i="51"/>
  <c r="G182" i="51"/>
  <c r="G170" i="51" s="1"/>
  <c r="K181" i="51"/>
  <c r="H181" i="51"/>
  <c r="H180" i="51"/>
  <c r="K179" i="51"/>
  <c r="H179" i="51"/>
  <c r="J178" i="51"/>
  <c r="J170" i="51" s="1"/>
  <c r="I178" i="51"/>
  <c r="G178" i="51"/>
  <c r="K177" i="51"/>
  <c r="H177" i="51"/>
  <c r="H176" i="51"/>
  <c r="K175" i="51"/>
  <c r="H175" i="51"/>
  <c r="J174" i="51"/>
  <c r="I174" i="51"/>
  <c r="I170" i="51" s="1"/>
  <c r="G174" i="51"/>
  <c r="H173" i="51"/>
  <c r="K173" i="51" s="1"/>
  <c r="H172" i="51"/>
  <c r="K172" i="51" s="1"/>
  <c r="M172" i="51" s="1"/>
  <c r="H171" i="51"/>
  <c r="H174" i="51" s="1"/>
  <c r="J168" i="51"/>
  <c r="I168" i="51"/>
  <c r="H168" i="51"/>
  <c r="H156" i="51" s="1"/>
  <c r="G168" i="51"/>
  <c r="G156" i="51" s="1"/>
  <c r="H167" i="51"/>
  <c r="K167" i="51" s="1"/>
  <c r="M166" i="51"/>
  <c r="H166" i="51"/>
  <c r="K166" i="51" s="1"/>
  <c r="K165" i="51"/>
  <c r="H165" i="51"/>
  <c r="J164" i="51"/>
  <c r="I164" i="51"/>
  <c r="G164" i="51"/>
  <c r="K163" i="51"/>
  <c r="H163" i="51"/>
  <c r="K162" i="51"/>
  <c r="M162" i="51" s="1"/>
  <c r="H162" i="51"/>
  <c r="H164" i="51" s="1"/>
  <c r="K161" i="51"/>
  <c r="H161" i="51"/>
  <c r="M160" i="51"/>
  <c r="K160" i="51"/>
  <c r="J160" i="51"/>
  <c r="I160" i="51"/>
  <c r="I156" i="51" s="1"/>
  <c r="H160" i="51"/>
  <c r="G160" i="51"/>
  <c r="K159" i="51"/>
  <c r="H159" i="51"/>
  <c r="M158" i="51"/>
  <c r="H158" i="51"/>
  <c r="K158" i="51" s="1"/>
  <c r="H157" i="51"/>
  <c r="K157" i="51" s="1"/>
  <c r="M157" i="51" s="1"/>
  <c r="J156" i="51"/>
  <c r="J154" i="51"/>
  <c r="J142" i="51" s="1"/>
  <c r="I154" i="51"/>
  <c r="H154" i="51"/>
  <c r="G154" i="51"/>
  <c r="H153" i="51"/>
  <c r="K153" i="51" s="1"/>
  <c r="H152" i="51"/>
  <c r="K152" i="51" s="1"/>
  <c r="M152" i="51" s="1"/>
  <c r="M151" i="51"/>
  <c r="M154" i="51" s="1"/>
  <c r="K151" i="51"/>
  <c r="H151" i="51"/>
  <c r="J150" i="51"/>
  <c r="I150" i="51"/>
  <c r="G150" i="51"/>
  <c r="K149" i="51"/>
  <c r="H149" i="51"/>
  <c r="H148" i="51"/>
  <c r="H150" i="51" s="1"/>
  <c r="K147" i="51"/>
  <c r="H147" i="51"/>
  <c r="J146" i="51"/>
  <c r="I146" i="51"/>
  <c r="I142" i="51" s="1"/>
  <c r="G146" i="51"/>
  <c r="H145" i="51"/>
  <c r="K145" i="51" s="1"/>
  <c r="H144" i="51"/>
  <c r="K144" i="51" s="1"/>
  <c r="M144" i="51" s="1"/>
  <c r="H143" i="51"/>
  <c r="H146" i="51" s="1"/>
  <c r="H142" i="51" s="1"/>
  <c r="G142" i="51"/>
  <c r="J140" i="51"/>
  <c r="I140" i="51"/>
  <c r="G140" i="51"/>
  <c r="G128" i="51" s="1"/>
  <c r="H139" i="51"/>
  <c r="K139" i="51" s="1"/>
  <c r="H138" i="51"/>
  <c r="K137" i="51"/>
  <c r="H137" i="51"/>
  <c r="J136" i="51"/>
  <c r="I136" i="51"/>
  <c r="G136" i="51"/>
  <c r="K135" i="51"/>
  <c r="H135" i="51"/>
  <c r="H134" i="51"/>
  <c r="K133" i="51"/>
  <c r="H133" i="51"/>
  <c r="J132" i="51"/>
  <c r="I132" i="51"/>
  <c r="I128" i="51" s="1"/>
  <c r="H132" i="51"/>
  <c r="G132" i="51"/>
  <c r="K131" i="51"/>
  <c r="H131" i="51"/>
  <c r="H130" i="51"/>
  <c r="K130" i="51" s="1"/>
  <c r="M130" i="51" s="1"/>
  <c r="H129" i="51"/>
  <c r="K129" i="51" s="1"/>
  <c r="J126" i="51"/>
  <c r="I126" i="51"/>
  <c r="H126" i="51"/>
  <c r="G126" i="51"/>
  <c r="H125" i="51"/>
  <c r="K125" i="51" s="1"/>
  <c r="M124" i="51"/>
  <c r="M126" i="51" s="1"/>
  <c r="H124" i="51"/>
  <c r="K124" i="51" s="1"/>
  <c r="M123" i="51"/>
  <c r="K123" i="51"/>
  <c r="H123" i="51"/>
  <c r="J122" i="51"/>
  <c r="J114" i="51" s="1"/>
  <c r="I122" i="51"/>
  <c r="G122" i="51"/>
  <c r="K121" i="51"/>
  <c r="H121" i="51"/>
  <c r="H120" i="51"/>
  <c r="H122" i="51" s="1"/>
  <c r="K119" i="51"/>
  <c r="H119" i="51"/>
  <c r="J118" i="51"/>
  <c r="I118" i="51"/>
  <c r="I114" i="51" s="1"/>
  <c r="G118" i="51"/>
  <c r="H117" i="51"/>
  <c r="K117" i="51" s="1"/>
  <c r="H116" i="51"/>
  <c r="K115" i="51"/>
  <c r="M115" i="51" s="1"/>
  <c r="H115" i="51"/>
  <c r="G114" i="51"/>
  <c r="J112" i="51"/>
  <c r="I112" i="51"/>
  <c r="G112" i="51"/>
  <c r="H111" i="51"/>
  <c r="K111" i="51" s="1"/>
  <c r="H110" i="51"/>
  <c r="H109" i="51"/>
  <c r="K109" i="51" s="1"/>
  <c r="M109" i="51" s="1"/>
  <c r="J108" i="51"/>
  <c r="I108" i="51"/>
  <c r="G108" i="51"/>
  <c r="K107" i="51"/>
  <c r="H107" i="51"/>
  <c r="H106" i="51"/>
  <c r="H108" i="51" s="1"/>
  <c r="K105" i="51"/>
  <c r="M105" i="51" s="1"/>
  <c r="H105" i="51"/>
  <c r="J104" i="51"/>
  <c r="I104" i="51"/>
  <c r="I100" i="51" s="1"/>
  <c r="I198" i="51" s="1"/>
  <c r="G104" i="51"/>
  <c r="H103" i="51"/>
  <c r="H104" i="51" s="1"/>
  <c r="M102" i="51"/>
  <c r="M104" i="51" s="1"/>
  <c r="H102" i="51"/>
  <c r="K102" i="51" s="1"/>
  <c r="K101" i="51"/>
  <c r="M101" i="51" s="1"/>
  <c r="H101" i="51"/>
  <c r="J100" i="51"/>
  <c r="G100" i="51"/>
  <c r="J94" i="51"/>
  <c r="I94" i="51"/>
  <c r="H94" i="51"/>
  <c r="G94" i="51"/>
  <c r="K93" i="51"/>
  <c r="H93" i="51"/>
  <c r="M92" i="51"/>
  <c r="H92" i="51"/>
  <c r="K92" i="51" s="1"/>
  <c r="H91" i="51"/>
  <c r="K91" i="51" s="1"/>
  <c r="J90" i="51"/>
  <c r="I90" i="51"/>
  <c r="H90" i="51"/>
  <c r="G90" i="51"/>
  <c r="K89" i="51"/>
  <c r="H89" i="51"/>
  <c r="K88" i="51"/>
  <c r="M88" i="51" s="1"/>
  <c r="H88" i="51"/>
  <c r="K87" i="51"/>
  <c r="H87" i="51"/>
  <c r="J86" i="51"/>
  <c r="I86" i="51"/>
  <c r="I82" i="51" s="1"/>
  <c r="G86" i="51"/>
  <c r="K85" i="51"/>
  <c r="K86" i="51" s="1"/>
  <c r="H85" i="51"/>
  <c r="H84" i="51"/>
  <c r="K84" i="51" s="1"/>
  <c r="M84" i="51" s="1"/>
  <c r="H83" i="51"/>
  <c r="K83" i="51" s="1"/>
  <c r="M83" i="51" s="1"/>
  <c r="M86" i="51" s="1"/>
  <c r="J82" i="51"/>
  <c r="J80" i="51"/>
  <c r="I80" i="51"/>
  <c r="G80" i="51"/>
  <c r="K79" i="51"/>
  <c r="H79" i="51"/>
  <c r="H78" i="51"/>
  <c r="K78" i="51" s="1"/>
  <c r="M78" i="51" s="1"/>
  <c r="H77" i="51"/>
  <c r="K77" i="51" s="1"/>
  <c r="J76" i="51"/>
  <c r="I76" i="51"/>
  <c r="H76" i="51"/>
  <c r="G76" i="51"/>
  <c r="G68" i="51" s="1"/>
  <c r="K75" i="51"/>
  <c r="H75" i="51"/>
  <c r="K74" i="51"/>
  <c r="M74" i="51" s="1"/>
  <c r="H74" i="51"/>
  <c r="K73" i="51"/>
  <c r="H73" i="51"/>
  <c r="J72" i="51"/>
  <c r="I72" i="51"/>
  <c r="I68" i="51" s="1"/>
  <c r="G72" i="51"/>
  <c r="K71" i="51"/>
  <c r="H71" i="51"/>
  <c r="H70" i="51"/>
  <c r="H72" i="51" s="1"/>
  <c r="K69" i="51"/>
  <c r="H69" i="51"/>
  <c r="J68" i="51"/>
  <c r="J66" i="51"/>
  <c r="I66" i="51"/>
  <c r="G66" i="51"/>
  <c r="H65" i="51"/>
  <c r="K65" i="51" s="1"/>
  <c r="M64" i="51"/>
  <c r="H64" i="51"/>
  <c r="K64" i="51" s="1"/>
  <c r="H63" i="51"/>
  <c r="K63" i="51" s="1"/>
  <c r="K66" i="51" s="1"/>
  <c r="J62" i="51"/>
  <c r="I62" i="51"/>
  <c r="G62" i="51"/>
  <c r="K61" i="51"/>
  <c r="H61" i="51"/>
  <c r="H60" i="51"/>
  <c r="H62" i="51" s="1"/>
  <c r="K59" i="51"/>
  <c r="H59" i="51"/>
  <c r="J58" i="51"/>
  <c r="J54" i="51" s="1"/>
  <c r="I58" i="51"/>
  <c r="I54" i="51" s="1"/>
  <c r="G58" i="51"/>
  <c r="H57" i="51"/>
  <c r="K57" i="51" s="1"/>
  <c r="K58" i="51" s="1"/>
  <c r="H56" i="51"/>
  <c r="K56" i="51" s="1"/>
  <c r="M56" i="51" s="1"/>
  <c r="H55" i="51"/>
  <c r="K55" i="51" s="1"/>
  <c r="M55" i="51" s="1"/>
  <c r="K52" i="51"/>
  <c r="J52" i="51"/>
  <c r="I52" i="51"/>
  <c r="G52" i="51"/>
  <c r="H51" i="51"/>
  <c r="K51" i="51" s="1"/>
  <c r="M50" i="51"/>
  <c r="M52" i="51" s="1"/>
  <c r="H50" i="51"/>
  <c r="K50" i="51" s="1"/>
  <c r="H49" i="51"/>
  <c r="K49" i="51" s="1"/>
  <c r="M49" i="51" s="1"/>
  <c r="J48" i="51"/>
  <c r="I48" i="51"/>
  <c r="H48" i="51"/>
  <c r="G48" i="51"/>
  <c r="K47" i="51"/>
  <c r="H47" i="51"/>
  <c r="K46" i="51"/>
  <c r="M46" i="51" s="1"/>
  <c r="H46" i="51"/>
  <c r="K45" i="51"/>
  <c r="H45" i="51"/>
  <c r="J44" i="51"/>
  <c r="J40" i="51" s="1"/>
  <c r="I44" i="51"/>
  <c r="G44" i="51"/>
  <c r="H43" i="51"/>
  <c r="K43" i="51" s="1"/>
  <c r="H42" i="51"/>
  <c r="K42" i="51" s="1"/>
  <c r="M42" i="51" s="1"/>
  <c r="H41" i="51"/>
  <c r="G40" i="51"/>
  <c r="J38" i="51"/>
  <c r="I38" i="51"/>
  <c r="H38" i="51"/>
  <c r="G38" i="51"/>
  <c r="K37" i="51"/>
  <c r="H37" i="51"/>
  <c r="M36" i="51"/>
  <c r="H36" i="51"/>
  <c r="K36" i="51" s="1"/>
  <c r="K35" i="51"/>
  <c r="M35" i="51" s="1"/>
  <c r="M38" i="51" s="1"/>
  <c r="H35" i="51"/>
  <c r="J34" i="51"/>
  <c r="I34" i="51"/>
  <c r="H34" i="51"/>
  <c r="H26" i="51" s="1"/>
  <c r="G34" i="51"/>
  <c r="G26" i="51" s="1"/>
  <c r="K33" i="51"/>
  <c r="H33" i="51"/>
  <c r="H32" i="51"/>
  <c r="K32" i="51" s="1"/>
  <c r="M32" i="51" s="1"/>
  <c r="K31" i="51"/>
  <c r="K34" i="51" s="1"/>
  <c r="H31" i="51"/>
  <c r="J30" i="51"/>
  <c r="J26" i="51" s="1"/>
  <c r="I30" i="51"/>
  <c r="I26" i="51" s="1"/>
  <c r="H30" i="51"/>
  <c r="G30" i="51"/>
  <c r="K29" i="51"/>
  <c r="H29" i="51"/>
  <c r="K28" i="51"/>
  <c r="M28" i="51" s="1"/>
  <c r="H28" i="51"/>
  <c r="K27" i="51"/>
  <c r="H27" i="51"/>
  <c r="J24" i="51"/>
  <c r="I24" i="51"/>
  <c r="H24" i="51"/>
  <c r="G24" i="51"/>
  <c r="G12" i="51" s="1"/>
  <c r="H23" i="51"/>
  <c r="K23" i="51" s="1"/>
  <c r="H22" i="51"/>
  <c r="K22" i="51" s="1"/>
  <c r="M22" i="51" s="1"/>
  <c r="H21" i="51"/>
  <c r="K21" i="51" s="1"/>
  <c r="K24" i="51" s="1"/>
  <c r="J20" i="51"/>
  <c r="I20" i="51"/>
  <c r="I12" i="51" s="1"/>
  <c r="G20" i="51"/>
  <c r="H19" i="51"/>
  <c r="K19" i="51" s="1"/>
  <c r="M18" i="51"/>
  <c r="K18" i="51"/>
  <c r="H18" i="51"/>
  <c r="H17" i="51"/>
  <c r="K17" i="51" s="1"/>
  <c r="J16" i="51"/>
  <c r="J12" i="51" s="1"/>
  <c r="I16" i="51"/>
  <c r="G16" i="51"/>
  <c r="H15" i="51"/>
  <c r="K15" i="51" s="1"/>
  <c r="K14" i="51"/>
  <c r="M14" i="51" s="1"/>
  <c r="H14" i="51"/>
  <c r="K13" i="51"/>
  <c r="M13" i="51" s="1"/>
  <c r="M16" i="51" s="1"/>
  <c r="H13" i="51"/>
  <c r="H69" i="43"/>
  <c r="K69" i="43" s="1"/>
  <c r="K66" i="43"/>
  <c r="H66" i="43"/>
  <c r="H65" i="43"/>
  <c r="K64" i="43"/>
  <c r="H64" i="43"/>
  <c r="H63" i="43"/>
  <c r="K63" i="43" s="1"/>
  <c r="H62" i="43"/>
  <c r="K62" i="43" s="1"/>
  <c r="H61" i="43"/>
  <c r="H60" i="43"/>
  <c r="H59" i="43"/>
  <c r="H58" i="43"/>
  <c r="H57" i="43"/>
  <c r="H56" i="43"/>
  <c r="K56" i="43" s="1"/>
  <c r="K55" i="43"/>
  <c r="H55" i="43"/>
  <c r="G53" i="43"/>
  <c r="F53" i="43"/>
  <c r="K52" i="43"/>
  <c r="H52" i="43"/>
  <c r="H51" i="43"/>
  <c r="K51" i="43" s="1"/>
  <c r="H50" i="43"/>
  <c r="H53" i="43" s="1"/>
  <c r="G48" i="43"/>
  <c r="G68" i="43" s="1"/>
  <c r="F48" i="43"/>
  <c r="H47" i="43"/>
  <c r="K47" i="43" s="1"/>
  <c r="H46" i="43"/>
  <c r="K46" i="43" s="1"/>
  <c r="H45" i="43"/>
  <c r="G43" i="43"/>
  <c r="F43" i="43"/>
  <c r="K42" i="43"/>
  <c r="H42" i="43"/>
  <c r="H41" i="43"/>
  <c r="K41" i="43" s="1"/>
  <c r="H40" i="43"/>
  <c r="K40" i="43" s="1"/>
  <c r="K43" i="43" s="1"/>
  <c r="G38" i="43"/>
  <c r="F38" i="43"/>
  <c r="K37" i="43"/>
  <c r="H37" i="43"/>
  <c r="K36" i="43"/>
  <c r="H36" i="43"/>
  <c r="H35" i="43"/>
  <c r="H33" i="43"/>
  <c r="G33" i="43"/>
  <c r="F33" i="43"/>
  <c r="K32" i="43"/>
  <c r="H32" i="43"/>
  <c r="K31" i="43"/>
  <c r="H31" i="43"/>
  <c r="K30" i="43"/>
  <c r="K33" i="43" s="1"/>
  <c r="H30" i="43"/>
  <c r="G28" i="43"/>
  <c r="F28" i="43"/>
  <c r="F68" i="43" s="1"/>
  <c r="H27" i="43"/>
  <c r="H26" i="43"/>
  <c r="K26" i="43" s="1"/>
  <c r="H25" i="43"/>
  <c r="K25" i="43" s="1"/>
  <c r="K28" i="43" s="1"/>
  <c r="G23" i="43"/>
  <c r="F23" i="43"/>
  <c r="H22" i="43"/>
  <c r="H21" i="43"/>
  <c r="H23" i="43" s="1"/>
  <c r="H20" i="43"/>
  <c r="K20" i="43" s="1"/>
  <c r="H18" i="43"/>
  <c r="G18" i="43"/>
  <c r="F18" i="43"/>
  <c r="H17" i="43"/>
  <c r="H16" i="43"/>
  <c r="K16" i="43" s="1"/>
  <c r="H15" i="43"/>
  <c r="K15" i="43" s="1"/>
  <c r="K18" i="43" s="1"/>
  <c r="G13" i="43"/>
  <c r="F13" i="43"/>
  <c r="H12" i="43"/>
  <c r="K11" i="43"/>
  <c r="H11" i="43"/>
  <c r="K10" i="43"/>
  <c r="K13" i="43" s="1"/>
  <c r="H10" i="43"/>
  <c r="H13" i="43" s="1"/>
  <c r="H117" i="42"/>
  <c r="J117" i="42" s="1"/>
  <c r="J115" i="42"/>
  <c r="H115" i="42"/>
  <c r="H114" i="42"/>
  <c r="J114" i="42" s="1"/>
  <c r="H113" i="42"/>
  <c r="J113" i="42" s="1"/>
  <c r="H112" i="42"/>
  <c r="G111" i="42"/>
  <c r="F111" i="42"/>
  <c r="E111" i="42"/>
  <c r="J110" i="42"/>
  <c r="H110" i="42"/>
  <c r="J109" i="42"/>
  <c r="H109" i="42"/>
  <c r="H108" i="42"/>
  <c r="J108" i="42" s="1"/>
  <c r="H107" i="42"/>
  <c r="J107" i="42" s="1"/>
  <c r="H106" i="42"/>
  <c r="J106" i="42" s="1"/>
  <c r="J105" i="42"/>
  <c r="J104" i="42" s="1"/>
  <c r="H105" i="42"/>
  <c r="G104" i="42"/>
  <c r="F104" i="42"/>
  <c r="E104" i="42"/>
  <c r="E103" i="42" s="1"/>
  <c r="G103" i="42"/>
  <c r="H101" i="42"/>
  <c r="H100" i="42"/>
  <c r="J100" i="42" s="1"/>
  <c r="H99" i="42"/>
  <c r="J99" i="42" s="1"/>
  <c r="H98" i="42"/>
  <c r="J98" i="42" s="1"/>
  <c r="J97" i="42"/>
  <c r="H97" i="42"/>
  <c r="J96" i="42"/>
  <c r="H96" i="42"/>
  <c r="H95" i="42"/>
  <c r="J95" i="42" s="1"/>
  <c r="H94" i="42"/>
  <c r="J94" i="42" s="1"/>
  <c r="H93" i="42"/>
  <c r="J93" i="42" s="1"/>
  <c r="H92" i="42"/>
  <c r="J92" i="42" s="1"/>
  <c r="H91" i="42"/>
  <c r="J91" i="42" s="1"/>
  <c r="J90" i="42"/>
  <c r="H90" i="42"/>
  <c r="H89" i="42"/>
  <c r="J89" i="42" s="1"/>
  <c r="H88" i="42"/>
  <c r="J88" i="42" s="1"/>
  <c r="H87" i="42"/>
  <c r="G86" i="42"/>
  <c r="F86" i="42"/>
  <c r="E86" i="42"/>
  <c r="H85" i="42"/>
  <c r="J85" i="42" s="1"/>
  <c r="H84" i="42"/>
  <c r="J84" i="42" s="1"/>
  <c r="J83" i="42"/>
  <c r="H83" i="42"/>
  <c r="J82" i="42"/>
  <c r="H82" i="42"/>
  <c r="H81" i="42"/>
  <c r="J81" i="42" s="1"/>
  <c r="J80" i="42"/>
  <c r="J79" i="42" s="1"/>
  <c r="H80" i="42"/>
  <c r="G79" i="42"/>
  <c r="F79" i="42"/>
  <c r="E79" i="42"/>
  <c r="H78" i="42"/>
  <c r="H77" i="42"/>
  <c r="H75" i="42" s="1"/>
  <c r="H76" i="42"/>
  <c r="J75" i="42"/>
  <c r="G75" i="42"/>
  <c r="G71" i="42" s="1"/>
  <c r="F75" i="42"/>
  <c r="E75" i="42"/>
  <c r="H74" i="42"/>
  <c r="H73" i="42"/>
  <c r="H72" i="42" s="1"/>
  <c r="H71" i="42" s="1"/>
  <c r="J72" i="42"/>
  <c r="J71" i="42" s="1"/>
  <c r="G72" i="42"/>
  <c r="F72" i="42"/>
  <c r="F71" i="42" s="1"/>
  <c r="E72" i="42"/>
  <c r="E71" i="42"/>
  <c r="H70" i="42"/>
  <c r="J70" i="42" s="1"/>
  <c r="H69" i="42"/>
  <c r="H68" i="42" s="1"/>
  <c r="G68" i="42"/>
  <c r="F68" i="42"/>
  <c r="E68" i="42"/>
  <c r="E51" i="42" s="1"/>
  <c r="H67" i="42"/>
  <c r="J67" i="42" s="1"/>
  <c r="H66" i="42"/>
  <c r="J66" i="42" s="1"/>
  <c r="H65" i="42"/>
  <c r="J65" i="42" s="1"/>
  <c r="J64" i="42" s="1"/>
  <c r="G64" i="42"/>
  <c r="F64" i="42"/>
  <c r="E64" i="42"/>
  <c r="H63" i="42"/>
  <c r="J63" i="42" s="1"/>
  <c r="J62" i="42"/>
  <c r="H62" i="42"/>
  <c r="G61" i="42"/>
  <c r="F61" i="42"/>
  <c r="E61" i="42"/>
  <c r="J60" i="42"/>
  <c r="H60" i="42"/>
  <c r="H59" i="42"/>
  <c r="J59" i="42" s="1"/>
  <c r="H58" i="42"/>
  <c r="G57" i="42"/>
  <c r="F57" i="42"/>
  <c r="E57" i="42"/>
  <c r="H56" i="42"/>
  <c r="J56" i="42" s="1"/>
  <c r="H55" i="42"/>
  <c r="J55" i="42" s="1"/>
  <c r="H54" i="42"/>
  <c r="J54" i="42" s="1"/>
  <c r="J53" i="42"/>
  <c r="H53" i="42"/>
  <c r="H52" i="42"/>
  <c r="G52" i="42"/>
  <c r="F52" i="42"/>
  <c r="F51" i="42" s="1"/>
  <c r="E52" i="42"/>
  <c r="J49" i="42"/>
  <c r="H49" i="42"/>
  <c r="H47" i="42"/>
  <c r="J47" i="42" s="1"/>
  <c r="J45" i="42"/>
  <c r="H45" i="42"/>
  <c r="H43" i="42"/>
  <c r="J43" i="42" s="1"/>
  <c r="H42" i="42"/>
  <c r="J42" i="42" s="1"/>
  <c r="H41" i="42"/>
  <c r="J41" i="42" s="1"/>
  <c r="J40" i="42"/>
  <c r="H40" i="42"/>
  <c r="H39" i="42"/>
  <c r="J39" i="42" s="1"/>
  <c r="H38" i="42"/>
  <c r="J38" i="42" s="1"/>
  <c r="H37" i="42"/>
  <c r="J37" i="42" s="1"/>
  <c r="H36" i="42"/>
  <c r="J36" i="42" s="1"/>
  <c r="H35" i="42"/>
  <c r="J35" i="42" s="1"/>
  <c r="J34" i="42"/>
  <c r="H34" i="42"/>
  <c r="H33" i="42"/>
  <c r="J33" i="42" s="1"/>
  <c r="J32" i="42"/>
  <c r="H32" i="42"/>
  <c r="H31" i="42"/>
  <c r="J31" i="42" s="1"/>
  <c r="H30" i="42"/>
  <c r="J30" i="42" s="1"/>
  <c r="H29" i="42"/>
  <c r="J29" i="42" s="1"/>
  <c r="J28" i="42"/>
  <c r="H28" i="42"/>
  <c r="H27" i="42"/>
  <c r="J27" i="42" s="1"/>
  <c r="H26" i="42"/>
  <c r="J26" i="42" s="1"/>
  <c r="H25" i="42"/>
  <c r="J25" i="42" s="1"/>
  <c r="H24" i="42"/>
  <c r="J24" i="42" s="1"/>
  <c r="H23" i="42"/>
  <c r="G22" i="42"/>
  <c r="F22" i="42"/>
  <c r="E22" i="42"/>
  <c r="J20" i="42"/>
  <c r="H20" i="42"/>
  <c r="J18" i="42"/>
  <c r="H18" i="42"/>
  <c r="H17" i="42"/>
  <c r="J17" i="42" s="1"/>
  <c r="J16" i="42"/>
  <c r="H16" i="42"/>
  <c r="H14" i="42" s="1"/>
  <c r="H15" i="42"/>
  <c r="J15" i="42" s="1"/>
  <c r="J14" i="42" s="1"/>
  <c r="G14" i="42"/>
  <c r="F14" i="42"/>
  <c r="E14" i="42"/>
  <c r="H12" i="42"/>
  <c r="H10" i="42"/>
  <c r="J10" i="42" s="1"/>
  <c r="E48" i="56"/>
  <c r="E49" i="56" s="1"/>
  <c r="E16" i="55" s="1"/>
  <c r="E41" i="56"/>
  <c r="E40" i="56"/>
  <c r="E46" i="56" s="1"/>
  <c r="E29" i="56"/>
  <c r="E28" i="56"/>
  <c r="E18" i="56"/>
  <c r="E41" i="41"/>
  <c r="E40" i="41"/>
  <c r="E27" i="41"/>
  <c r="E14" i="40" s="1"/>
  <c r="E26" i="41"/>
  <c r="E17" i="41"/>
  <c r="E32" i="55"/>
  <c r="E34" i="55" s="1"/>
  <c r="E21" i="55"/>
  <c r="E14" i="55"/>
  <c r="F9" i="55"/>
  <c r="F8" i="55"/>
  <c r="E8" i="55"/>
  <c r="E33" i="40"/>
  <c r="E34" i="40" s="1"/>
  <c r="E32" i="40"/>
  <c r="E21" i="40"/>
  <c r="F9" i="40"/>
  <c r="F8" i="40"/>
  <c r="E8" i="40"/>
  <c r="E22" i="54"/>
  <c r="E21" i="54"/>
  <c r="E17" i="54"/>
  <c r="E15" i="54"/>
  <c r="E14" i="54"/>
  <c r="E12" i="54"/>
  <c r="E11" i="54"/>
  <c r="E10" i="54"/>
  <c r="E9" i="54"/>
  <c r="D8" i="53"/>
  <c r="D12" i="2"/>
  <c r="D9" i="2"/>
  <c r="E9" i="55" s="1"/>
  <c r="D8" i="2"/>
  <c r="M129" i="51" l="1"/>
  <c r="M132" i="51" s="1"/>
  <c r="K132" i="51"/>
  <c r="F119" i="42"/>
  <c r="M100" i="51"/>
  <c r="J96" i="51"/>
  <c r="G119" i="42"/>
  <c r="H68" i="51"/>
  <c r="J103" i="42"/>
  <c r="H28" i="43"/>
  <c r="H80" i="51"/>
  <c r="J128" i="51"/>
  <c r="J198" i="51" s="1"/>
  <c r="J200" i="51" s="1"/>
  <c r="H188" i="51"/>
  <c r="H184" i="51" s="1"/>
  <c r="H22" i="49"/>
  <c r="H52" i="49"/>
  <c r="K50" i="50"/>
  <c r="K53" i="50" s="1"/>
  <c r="H53" i="50"/>
  <c r="M86" i="44"/>
  <c r="K126" i="44"/>
  <c r="E15" i="55"/>
  <c r="E46" i="41"/>
  <c r="E48" i="41" s="1"/>
  <c r="E119" i="42"/>
  <c r="J69" i="42"/>
  <c r="J68" i="42" s="1"/>
  <c r="H79" i="42"/>
  <c r="K21" i="43"/>
  <c r="H43" i="43"/>
  <c r="K48" i="51"/>
  <c r="M45" i="51"/>
  <c r="M48" i="51" s="1"/>
  <c r="M58" i="51"/>
  <c r="M54" i="51" s="1"/>
  <c r="K60" i="51"/>
  <c r="M60" i="51" s="1"/>
  <c r="K70" i="51"/>
  <c r="M70" i="51" s="1"/>
  <c r="K120" i="51"/>
  <c r="M120" i="51" s="1"/>
  <c r="K143" i="51"/>
  <c r="H178" i="51"/>
  <c r="H170" i="51" s="1"/>
  <c r="K176" i="51"/>
  <c r="M176" i="51" s="1"/>
  <c r="J15" i="49"/>
  <c r="J14" i="49" s="1"/>
  <c r="J87" i="49"/>
  <c r="J86" i="49" s="1"/>
  <c r="H86" i="49"/>
  <c r="J105" i="49"/>
  <c r="J104" i="49" s="1"/>
  <c r="J103" i="49" s="1"/>
  <c r="K33" i="50"/>
  <c r="K47" i="44"/>
  <c r="K148" i="44"/>
  <c r="M148" i="44" s="1"/>
  <c r="M161" i="44"/>
  <c r="M164" i="44" s="1"/>
  <c r="K164" i="44"/>
  <c r="H44" i="51"/>
  <c r="H40" i="51" s="1"/>
  <c r="K94" i="51"/>
  <c r="M91" i="51"/>
  <c r="M94" i="51" s="1"/>
  <c r="K116" i="51"/>
  <c r="M116" i="51" s="1"/>
  <c r="M118" i="51" s="1"/>
  <c r="M114" i="51" s="1"/>
  <c r="H118" i="51"/>
  <c r="H114" i="51" s="1"/>
  <c r="K168" i="51"/>
  <c r="K156" i="51" s="1"/>
  <c r="M165" i="51"/>
  <c r="M168" i="51" s="1"/>
  <c r="J52" i="42"/>
  <c r="H48" i="43"/>
  <c r="M21" i="51"/>
  <c r="M24" i="51" s="1"/>
  <c r="M31" i="51"/>
  <c r="M34" i="51" s="1"/>
  <c r="H66" i="51"/>
  <c r="M137" i="51"/>
  <c r="H13" i="50"/>
  <c r="H68" i="50" s="1"/>
  <c r="H108" i="44"/>
  <c r="E9" i="40"/>
  <c r="F103" i="42"/>
  <c r="K20" i="51"/>
  <c r="M27" i="51"/>
  <c r="M30" i="51" s="1"/>
  <c r="K30" i="51"/>
  <c r="K41" i="51"/>
  <c r="K110" i="51"/>
  <c r="M110" i="51" s="1"/>
  <c r="M112" i="51" s="1"/>
  <c r="H112" i="51"/>
  <c r="K138" i="51"/>
  <c r="M138" i="51" s="1"/>
  <c r="H140" i="51"/>
  <c r="H23" i="50"/>
  <c r="K52" i="44"/>
  <c r="K112" i="44"/>
  <c r="M129" i="44"/>
  <c r="M132" i="44" s="1"/>
  <c r="K132" i="44"/>
  <c r="K128" i="44" s="1"/>
  <c r="M134" i="44"/>
  <c r="M136" i="44" s="1"/>
  <c r="K136" i="44"/>
  <c r="J87" i="42"/>
  <c r="J86" i="42" s="1"/>
  <c r="H86" i="42"/>
  <c r="K16" i="51"/>
  <c r="K12" i="51" s="1"/>
  <c r="K196" i="51"/>
  <c r="M193" i="51"/>
  <c r="M196" i="51" s="1"/>
  <c r="H64" i="42"/>
  <c r="G198" i="51"/>
  <c r="K62" i="44"/>
  <c r="H16" i="51"/>
  <c r="H12" i="51" s="1"/>
  <c r="M17" i="51"/>
  <c r="M20" i="51" s="1"/>
  <c r="M12" i="51" s="1"/>
  <c r="H52" i="51"/>
  <c r="G54" i="51"/>
  <c r="J10" i="49"/>
  <c r="K18" i="50"/>
  <c r="H43" i="50"/>
  <c r="G198" i="44"/>
  <c r="H170" i="44"/>
  <c r="H61" i="42"/>
  <c r="K80" i="51"/>
  <c r="M62" i="44"/>
  <c r="H100" i="44"/>
  <c r="M157" i="44"/>
  <c r="M160" i="44" s="1"/>
  <c r="K160" i="44"/>
  <c r="H22" i="42"/>
  <c r="H119" i="42" s="1"/>
  <c r="M133" i="51"/>
  <c r="J23" i="42"/>
  <c r="J22" i="42" s="1"/>
  <c r="H104" i="42"/>
  <c r="H103" i="42" s="1"/>
  <c r="K65" i="43"/>
  <c r="K68" i="43" s="1"/>
  <c r="M77" i="51"/>
  <c r="M80" i="51" s="1"/>
  <c r="K106" i="51"/>
  <c r="M106" i="51" s="1"/>
  <c r="M108" i="51" s="1"/>
  <c r="H136" i="51"/>
  <c r="H128" i="51" s="1"/>
  <c r="K134" i="51"/>
  <c r="M134" i="51" s="1"/>
  <c r="K154" i="51"/>
  <c r="M185" i="51"/>
  <c r="M188" i="51" s="1"/>
  <c r="K188" i="51"/>
  <c r="K184" i="51" s="1"/>
  <c r="K24" i="44"/>
  <c r="K34" i="44"/>
  <c r="K26" i="44" s="1"/>
  <c r="K44" i="44"/>
  <c r="K94" i="44"/>
  <c r="K82" i="44" s="1"/>
  <c r="M151" i="44"/>
  <c r="M154" i="44" s="1"/>
  <c r="M142" i="44" s="1"/>
  <c r="K154" i="44"/>
  <c r="H72" i="49"/>
  <c r="H71" i="49" s="1"/>
  <c r="M115" i="44"/>
  <c r="M118" i="44" s="1"/>
  <c r="K118" i="44"/>
  <c r="M120" i="44"/>
  <c r="K122" i="44"/>
  <c r="M126" i="44"/>
  <c r="H164" i="44"/>
  <c r="H156" i="44" s="1"/>
  <c r="K76" i="51"/>
  <c r="M73" i="51"/>
  <c r="M76" i="51" s="1"/>
  <c r="H100" i="51"/>
  <c r="K118" i="51"/>
  <c r="K114" i="51" s="1"/>
  <c r="J61" i="42"/>
  <c r="H111" i="42"/>
  <c r="M147" i="51"/>
  <c r="K150" i="51"/>
  <c r="H57" i="42"/>
  <c r="H51" i="42" s="1"/>
  <c r="J112" i="42"/>
  <c r="J111" i="42" s="1"/>
  <c r="M63" i="51"/>
  <c r="M66" i="51" s="1"/>
  <c r="G82" i="51"/>
  <c r="G96" i="51" s="1"/>
  <c r="K103" i="51"/>
  <c r="K104" i="51" s="1"/>
  <c r="F119" i="49"/>
  <c r="M44" i="44"/>
  <c r="I96" i="44"/>
  <c r="I200" i="44" s="1"/>
  <c r="G51" i="42"/>
  <c r="J58" i="42"/>
  <c r="J57" i="42" s="1"/>
  <c r="K23" i="43"/>
  <c r="H38" i="43"/>
  <c r="H68" i="43" s="1"/>
  <c r="K35" i="43"/>
  <c r="K38" i="43" s="1"/>
  <c r="K50" i="43"/>
  <c r="K53" i="43" s="1"/>
  <c r="H20" i="51"/>
  <c r="K38" i="51"/>
  <c r="K62" i="51"/>
  <c r="K54" i="51" s="1"/>
  <c r="M59" i="51"/>
  <c r="M62" i="51" s="1"/>
  <c r="M69" i="51"/>
  <c r="M72" i="51" s="1"/>
  <c r="H86" i="51"/>
  <c r="H82" i="51" s="1"/>
  <c r="M119" i="51"/>
  <c r="M122" i="51" s="1"/>
  <c r="K122" i="51"/>
  <c r="K180" i="51"/>
  <c r="M180" i="51" s="1"/>
  <c r="H182" i="51"/>
  <c r="K16" i="44"/>
  <c r="M30" i="44"/>
  <c r="M56" i="44"/>
  <c r="K58" i="44"/>
  <c r="M112" i="44"/>
  <c r="M140" i="44"/>
  <c r="M147" i="44"/>
  <c r="M150" i="44" s="1"/>
  <c r="K150" i="44"/>
  <c r="K142" i="44" s="1"/>
  <c r="M171" i="44"/>
  <c r="M174" i="44" s="1"/>
  <c r="K174" i="44"/>
  <c r="K170" i="44" s="1"/>
  <c r="H184" i="44"/>
  <c r="K45" i="43"/>
  <c r="K48" i="43" s="1"/>
  <c r="H58" i="51"/>
  <c r="H54" i="51" s="1"/>
  <c r="E20" i="48"/>
  <c r="G51" i="49"/>
  <c r="G119" i="49" s="1"/>
  <c r="K43" i="50"/>
  <c r="M104" i="44"/>
  <c r="K168" i="44"/>
  <c r="K182" i="44"/>
  <c r="K196" i="44"/>
  <c r="K90" i="51"/>
  <c r="K82" i="51" s="1"/>
  <c r="M87" i="51"/>
  <c r="M90" i="51" s="1"/>
  <c r="M82" i="51" s="1"/>
  <c r="M161" i="51"/>
  <c r="M164" i="51" s="1"/>
  <c r="M156" i="51" s="1"/>
  <c r="K164" i="51"/>
  <c r="J68" i="49"/>
  <c r="J51" i="49" s="1"/>
  <c r="M24" i="44"/>
  <c r="M38" i="44"/>
  <c r="M52" i="44"/>
  <c r="M80" i="44"/>
  <c r="M94" i="44"/>
  <c r="K108" i="44"/>
  <c r="K178" i="44"/>
  <c r="K192" i="44"/>
  <c r="K126" i="51"/>
  <c r="I40" i="51"/>
  <c r="K108" i="51"/>
  <c r="K148" i="51"/>
  <c r="M148" i="51" s="1"/>
  <c r="K171" i="51"/>
  <c r="M175" i="51"/>
  <c r="M178" i="51" s="1"/>
  <c r="M179" i="51"/>
  <c r="E119" i="49"/>
  <c r="K35" i="50"/>
  <c r="K38" i="50" s="1"/>
  <c r="H38" i="50"/>
  <c r="F68" i="50"/>
  <c r="K17" i="44"/>
  <c r="M34" i="44"/>
  <c r="K63" i="44"/>
  <c r="K73" i="44"/>
  <c r="M90" i="44"/>
  <c r="K104" i="44"/>
  <c r="J142" i="44"/>
  <c r="J198" i="44" s="1"/>
  <c r="J200" i="44" s="1"/>
  <c r="K188" i="44"/>
  <c r="M168" i="44"/>
  <c r="M196" i="44"/>
  <c r="M182" i="44"/>
  <c r="M189" i="51"/>
  <c r="M192" i="51" s="1"/>
  <c r="K192" i="51"/>
  <c r="K13" i="50"/>
  <c r="M58" i="44"/>
  <c r="M122" i="44"/>
  <c r="M178" i="44"/>
  <c r="M192" i="44"/>
  <c r="M188" i="44"/>
  <c r="E20" i="45"/>
  <c r="I96" i="51"/>
  <c r="I200" i="51" s="1"/>
  <c r="J22" i="49"/>
  <c r="F51" i="49"/>
  <c r="H33" i="50"/>
  <c r="K66" i="50"/>
  <c r="G12" i="44"/>
  <c r="G68" i="44"/>
  <c r="G96" i="44" s="1"/>
  <c r="M108" i="44"/>
  <c r="K16" i="50"/>
  <c r="K46" i="50"/>
  <c r="K48" i="50" s="1"/>
  <c r="E19" i="40" l="1"/>
  <c r="E19" i="55"/>
  <c r="M26" i="44"/>
  <c r="K156" i="44"/>
  <c r="K182" i="51"/>
  <c r="M156" i="44"/>
  <c r="M140" i="51"/>
  <c r="H198" i="44"/>
  <c r="H200" i="44" s="1"/>
  <c r="H51" i="49"/>
  <c r="H119" i="49" s="1"/>
  <c r="K26" i="51"/>
  <c r="M150" i="51"/>
  <c r="M128" i="44"/>
  <c r="M184" i="44"/>
  <c r="H96" i="51"/>
  <c r="G200" i="51"/>
  <c r="J51" i="42"/>
  <c r="J119" i="42" s="1"/>
  <c r="M143" i="51"/>
  <c r="M146" i="51" s="1"/>
  <c r="M142" i="51" s="1"/>
  <c r="K146" i="51"/>
  <c r="K142" i="51" s="1"/>
  <c r="E15" i="40"/>
  <c r="E49" i="41"/>
  <c r="E16" i="40" s="1"/>
  <c r="K184" i="44"/>
  <c r="K72" i="51"/>
  <c r="K68" i="51" s="1"/>
  <c r="K96" i="51" s="1"/>
  <c r="K114" i="44"/>
  <c r="K136" i="51"/>
  <c r="K140" i="51"/>
  <c r="K128" i="51" s="1"/>
  <c r="M17" i="44"/>
  <c r="M20" i="44" s="1"/>
  <c r="M12" i="44" s="1"/>
  <c r="K20" i="44"/>
  <c r="K12" i="44" s="1"/>
  <c r="M41" i="51"/>
  <c r="M44" i="51" s="1"/>
  <c r="M40" i="51" s="1"/>
  <c r="K44" i="51"/>
  <c r="K40" i="51" s="1"/>
  <c r="M170" i="44"/>
  <c r="M26" i="51"/>
  <c r="M182" i="51"/>
  <c r="M68" i="51"/>
  <c r="M96" i="51" s="1"/>
  <c r="M114" i="44"/>
  <c r="M136" i="51"/>
  <c r="M128" i="51" s="1"/>
  <c r="M198" i="51" s="1"/>
  <c r="M200" i="51" s="1"/>
  <c r="G200" i="44"/>
  <c r="K100" i="44"/>
  <c r="K198" i="44" s="1"/>
  <c r="K178" i="51"/>
  <c r="M100" i="44"/>
  <c r="M198" i="44" s="1"/>
  <c r="M184" i="51"/>
  <c r="K112" i="51"/>
  <c r="K100" i="51" s="1"/>
  <c r="M47" i="44"/>
  <c r="M48" i="44" s="1"/>
  <c r="M40" i="44" s="1"/>
  <c r="K48" i="44"/>
  <c r="K40" i="44" s="1"/>
  <c r="M82" i="44"/>
  <c r="K54" i="44"/>
  <c r="M171" i="51"/>
  <c r="M174" i="51" s="1"/>
  <c r="M170" i="51" s="1"/>
  <c r="K174" i="51"/>
  <c r="K170" i="51" s="1"/>
  <c r="H198" i="51"/>
  <c r="H200" i="51" s="1"/>
  <c r="J119" i="49"/>
  <c r="E26" i="40" s="1"/>
  <c r="M63" i="44"/>
  <c r="M66" i="44" s="1"/>
  <c r="M54" i="44" s="1"/>
  <c r="K66" i="44"/>
  <c r="K68" i="50"/>
  <c r="E27" i="40" s="1"/>
  <c r="M73" i="44"/>
  <c r="M76" i="44" s="1"/>
  <c r="M68" i="44" s="1"/>
  <c r="K76" i="44"/>
  <c r="K68" i="44" s="1"/>
  <c r="E18" i="40" l="1"/>
  <c r="E18" i="55"/>
  <c r="E20" i="40"/>
  <c r="E20" i="55"/>
  <c r="K96" i="44"/>
  <c r="K198" i="51"/>
  <c r="K200" i="51" s="1"/>
  <c r="K200" i="44"/>
  <c r="M96" i="44"/>
  <c r="M200" i="44"/>
  <c r="E28" i="40" s="1"/>
  <c r="E30" i="40" s="1"/>
  <c r="E24" i="55" l="1"/>
  <c r="E35" i="55" s="1"/>
  <c r="E24" i="40"/>
  <c r="E35" i="40" s="1"/>
  <c r="E37" i="55" l="1"/>
  <c r="E36" i="55"/>
  <c r="E37" i="40"/>
  <c r="E36" i="40"/>
</calcChain>
</file>

<file path=xl/comments1.xml><?xml version="1.0" encoding="utf-8"?>
<comments xmlns="http://schemas.openxmlformats.org/spreadsheetml/2006/main">
  <authors>
    <author>Karan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2.xml><?xml version="1.0" encoding="utf-8"?>
<comments xmlns="http://schemas.openxmlformats.org/spreadsheetml/2006/main">
  <authors>
    <author>Karan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3.xml><?xml version="1.0" encoding="utf-8"?>
<comments xmlns="http://schemas.openxmlformats.org/spreadsheetml/2006/main">
  <authors>
    <author>Karan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4.xml><?xml version="1.0" encoding="utf-8"?>
<comments xmlns="http://schemas.openxmlformats.org/spreadsheetml/2006/main">
  <authors>
    <author>arun patel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sharedStrings.xml><?xml version="1.0" encoding="utf-8"?>
<sst xmlns="http://schemas.openxmlformats.org/spreadsheetml/2006/main" count="2911" uniqueCount="1231">
  <si>
    <t>in-rbi-rep.xsd#in-rbi-rep_DurationOfDerivativesContractAxis::in-rbi-rep.xsd#in-rbi-rep_MorethanFiveYearsMember:::in-rbi-rep.xsd#in-rbi-rep_TypeOfContractAndDerivativeProductAxis::in-rbi-rep.xsd#in-rbi-rep_ForwardGoldContractsMember</t>
  </si>
  <si>
    <t>in-rbi-rep.xsd#in-rbi-rep_TypeOfContractAndDerivativeProductAxis::in-rbi-rep.xsd#in-rbi-rep_CurrencyFuturesMember</t>
  </si>
  <si>
    <t>in-rbi-rep.xsd#in-rbi-rep_ClientObligantOrGuarantorAxis::in-rbi-rep.xsd#in-rbi-rep_OthersMember:::in-rbi-rep.xsd#in-rbi-rep_ContingentCreditExposureAxis::in-rbi-rep.xsd#in-rbi-rep_SecondLossCreditEnhancementForSecuritisationOfStandardAssetTransactionsProvidedByThirdPartyMember:::in-rbi-rep.xsd#in-rbi-rep_RiskWeightAxis::in-rbi-rep.xsd#in-rbi-rep_RiskWeight100PercentMember</t>
  </si>
  <si>
    <t>in-rbi-rep.xsd#in-rbi-rep_ClientObligantOrGuarantorAxis::in-rbi-rep.xsd#in-rbi-rep_OthersMember:::in-rbi-rep.xsd#in-rbi-rep_ContingentCreditExposureAxis::in-rbi-rep.xsd#in-rbi-rep_NonFundedExposureToNBFCNDSIMember:::in-rbi-rep.xsd#in-rbi-rep_RiskWeightAxis::in-rbi-rep.xsd#in-rbi-rep_RiskWeight100PercentMember</t>
  </si>
  <si>
    <t>in-rbi-rep.xsd#in-rbi-rep_ContingentCreditExposureAxis::in-rbi-rep.xsd#in-rbi-rep_ClaimsAgainstBankNotAcknowledgedAsDebtMember:::in-rbi-rep.xsd#in-rbi-rep_RiskWeightAxis::in-rbi-rep.xsd#in-rbi-rep_RiskWeight0PercentMember</t>
  </si>
  <si>
    <t>in-rbi-rep.xsd#in-rbi-rep_TypeOfContractAndDerivativeProductAxis::in-rbi-rep.xsd#in-rbi-rep_ForwardForexContractsExceptGoldMember</t>
  </si>
  <si>
    <t>Second loss credit enhancement for securitisation of standard asset transactions provided by third party</t>
  </si>
  <si>
    <t>Non-funded exposure to NBFC-ND-SI</t>
  </si>
  <si>
    <t>Others</t>
  </si>
  <si>
    <t>Others1</t>
  </si>
  <si>
    <t>Others2</t>
  </si>
  <si>
    <t>Others3</t>
  </si>
  <si>
    <t>Others4</t>
  </si>
  <si>
    <t>Total Contingent Credits and Exposures</t>
  </si>
  <si>
    <t>Claims against the bank not acknowledged as debt</t>
  </si>
  <si>
    <t>Client/Obligant or guarantor (group)</t>
  </si>
  <si>
    <t>Margins &amp; Provisions</t>
  </si>
  <si>
    <t xml:space="preserve">Book Exposures (Net) </t>
  </si>
  <si>
    <t xml:space="preserve">CCF for Contingency </t>
  </si>
  <si>
    <t xml:space="preserve">R.W. for Obligant  </t>
  </si>
  <si>
    <t>Risk Adjusted Value (RAV) Of Exposure</t>
  </si>
  <si>
    <t>Govt</t>
  </si>
  <si>
    <t>Banks</t>
  </si>
  <si>
    <t>Bank</t>
  </si>
  <si>
    <t>10.1. OA - Interest due / accrued on Securities (Int. Accd.)</t>
  </si>
  <si>
    <t>10.1.1. OA - (Int. Accd.) - Interest due / accrued on Govt. Securities/other Approved Securities</t>
  </si>
  <si>
    <t>10.1.3. OA - (Int. Accd.) - Interest due / accrued on State Govt. guaranteed Securities of govt undertakings not forming part of approved market borrowing programme/unguaranteed other approved securities</t>
  </si>
  <si>
    <t>10.1.4. OA - (Int. Accd.) - All others</t>
  </si>
  <si>
    <t>10.2. OA - Advance Tax paid and TDS (net)</t>
  </si>
  <si>
    <t>10.3. OA - Due from RBI</t>
  </si>
  <si>
    <t>10.4. OA - Residuary ""other assets"" (Res. OA)</t>
  </si>
  <si>
    <t>10.4.1. OA - (Res. OA) - Residuary other assets - 0% risk weight</t>
  </si>
  <si>
    <t>10.4.2. OA - (Res. OA) - Residuary other assets - 20% risk weight</t>
  </si>
  <si>
    <t>10.4.3. OA - (Res. OA) - Residuary other assets - 100% risk weight</t>
  </si>
  <si>
    <t>10.4.4. OA - (Res. OA) - Residuary other assets - 150% risk weight</t>
  </si>
  <si>
    <t>Total Book value</t>
  </si>
  <si>
    <t>Margins and Provisions</t>
  </si>
  <si>
    <t>Total Risk Weighted Assets on Trading Book</t>
  </si>
  <si>
    <t>77f2a231-bf28-4dc8-9082-790cdc13089a:~:Global Position at end Qtr:~:NotMandatory:~:True:~::~:</t>
  </si>
  <si>
    <t>in-rbi-rep.xsd#in-rbi-rep_NetAssets</t>
  </si>
  <si>
    <t>Total Assets</t>
  </si>
  <si>
    <t>in-rbi-rep.xsd#in-rbi-rep_CustomersDeposits</t>
  </si>
  <si>
    <t>Customer Deposits</t>
  </si>
  <si>
    <t>in-rbi-rep.xsd#in-rbi-rep_BankDeposits</t>
  </si>
  <si>
    <t>Bank Deposits</t>
  </si>
  <si>
    <t>in-rbi-rep.xsd#in-rbi-rep_Borrowings</t>
  </si>
  <si>
    <t>Borrowings</t>
  </si>
  <si>
    <t>in-rbi-rep.xsd#in-rbi-rep_GrossNonPerformingAdvances</t>
  </si>
  <si>
    <t>Gross Loans and Advances</t>
  </si>
  <si>
    <t>Gross Non-performing Advances</t>
  </si>
  <si>
    <t>in-rbi-rep.xsd#in-rbi-rep_NettingItemsForLoansAndAdvances</t>
  </si>
  <si>
    <t>Netting Items for Loans and Advances</t>
  </si>
  <si>
    <t>in-rbi-rep.xsd#in-rbi-rep_NettingItemsForLoansAndAdvancesInterestSuspense</t>
  </si>
  <si>
    <t>Interest Suspense</t>
  </si>
  <si>
    <t>in-rbi-rep.xsd#in-rbi-rep_AssetClassExposureAxis::in-rbi-rep.xsd#in-rbi-rep_InvestmentsInstrumentsIssuedByNBFCNDSIMember:::in-rbi-rep.xsd#in-rbi-rep_RiskWeightAxis::in-rbi-rep.xsd#in-rbi-rep_RiskWeight125PercentMember</t>
  </si>
  <si>
    <t>9.6.1. Government</t>
  </si>
  <si>
    <t>9.6.2. Bank / PFIs</t>
  </si>
  <si>
    <t>9.6.3. Firms,Individuals,Corporates etc</t>
  </si>
  <si>
    <t>3.4. Investments in other securities where payment of interest and repayment of principal are guaranteed by State governments ( Guarantee has been invoked and remaining in default)</t>
  </si>
  <si>
    <t>in-rbi-rep.xsd#in-rbi-rep_DurationOfDerivativesContractAxis::in-rbi-rep.xsd#in-rbi-rep_UptoOneYearMember:::in-rbi-rep.xsd#in-rbi-rep_TypeOfContractAndDerivativeProductAxis::in-rbi-rep.xsd#in-rbi-rep_CurrencyOptionsMember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</si>
  <si>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CurrencyOptionsMember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</si>
  <si>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CurrencyOptionsMember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</si>
  <si>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SingleCurrencyFloatingFloatingInterestRateSwaps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</si>
  <si>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SingleCurrencyFloatingFloatingInterestRateSwapsMember</t>
  </si>
  <si>
    <t>in-rbi-rep.xsd#in-rbi-rep_DurationOfDerivativesContractAxis::in-rbi-rep.xsd#in-rbi-rep_MorethanFiveYearsMember:::in-rbi-rep.xsd#in-rbi-rep_TypeOfContractAndDerivativeProductAxis::in-rbi-rep.xsd#in-rbi-rep_SingleCurrencyFloatingFloatingInterestRateSwapsMember</t>
  </si>
  <si>
    <t>in-rbi-rep.xsd#in-rbi-rep_TypeOfContractAndDerivativeProductAxis::in-rbi-rep.xsd#in-rbi-rep_OtherInterestRateContractsMember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</si>
  <si>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OtherInterestRateContractsMember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</si>
  <si>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InterestRateFutures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</si>
  <si>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InterestRateFuturesMember</t>
  </si>
  <si>
    <t>in-rbi-rep.xsd#in-rbi-rep_DurationOfDerivativesContractAxis::in-rbi-rep.xsd#in-rbi-rep_UptoOneYearMember:::in-rbi-rep.xsd#in-rbi-rep_TypeOfContractAndDerivativeProductAxis::in-rbi-rep.xsd#in-rbi-rep_InterestRateFuturesMember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</si>
  <si>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InterestRateFuturesMember</t>
  </si>
  <si>
    <t>Section - C Contracts And Derivatives (Domestic)</t>
  </si>
  <si>
    <t>Section A - Assets (Domestic)</t>
  </si>
  <si>
    <t>RWAE - Banking Book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</si>
  <si>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ForwardGoldContracts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</si>
  <si>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ForwardGoldContractsMember</t>
  </si>
  <si>
    <t>in-rbi-rep.xsd#in-rbi-rep_DurationOfDerivativesContractAxis::in-rbi-rep.xsd#in-rbi-rep_UptoOneYearMember:::in-rbi-rep.xsd#in-rbi-rep_TypeOfContractAndDerivativeProductAxis::in-rbi-rep.xsd#in-rbi-rep_ForwardGoldContractsMember</t>
  </si>
  <si>
    <t>6f6a0181-cac0-47e6-badc-1189f8dffeea:~:lyt_RWAE-Dom-SECTION A - ASSETS:~:NotMandatory:~:True:~::~:</t>
  </si>
  <si>
    <t>3.1. SLR - Investment in Govt Securities</t>
  </si>
  <si>
    <t>3.2. SLR - Investment in Other Approved Securities guaranteed by Central/State Government</t>
  </si>
  <si>
    <t>in-rbi-rep.xsd#in-rbi-rep_AssetClassExposureAxis::in-rbi-rep.xsd#in-rbi-rep_HousingLoansMember:::in-rbi-rep.xsd#in-rbi-rep_LoanAmountAxis::in-rbi-rep.xsd#in-rbi-rep_Upto30LakhsMember:::in-rbi-rep.xsd#in-rbi-rep_LTVRatioAxis::in-rbi-rep.xsd#in-rbi-rep_Upto75PercentMember</t>
  </si>
  <si>
    <t>in-rbi-rep.xsd#in-rbi-rep_AssetClassExposureAxis::in-rbi-rep.xsd#in-rbi-rep_IndividualHousingLoanMember:::in-rbi-rep.xsd#in-rbi-rep_LoanAmountAxis::in-rbi-rep.xsd#in-rbi-rep_Upto30LakhsMember:::in-rbi-rep.xsd#in-rbi-rep_LTVRatioAxis::in-rbi-rep.xsd#in-rbi-rep_Upto75PercentMember:::in-rbi-rep.xsd#in-rbi-rep_RiskWeightAxis::in-rbi-rep.xsd#in-rbi-rep_RiskWeight0PercentMember</t>
  </si>
  <si>
    <t>in-rbi-rep.xsd#in-rbi-rep_AssetClassExposureAxis::in-rbi-rep.xsd#in-rbi-rep_InvestmentMortgagedBackedSecuritiesOtherSecuritisationExposuresCommercialRealEstateMember:::in-rbi-rep.xsd#in-rbi-rep_RiskWeightAxis::in-rbi-rep.xsd#in-rbi-rep_RiskWeight150PercentMember</t>
  </si>
  <si>
    <t>in-rbi-rep.xsd#in-rbi-rep_AssetClassExposureAxis::in-rbi-rep.xsd#in-rbi-rep_InvestmentsVentureCapitalFundsMember:::in-rbi-rep.xsd#in-rbi-rep_RiskWeightAxis::in-rbi-rep.xsd#in-rbi-rep_RiskWeight150PercentMember</t>
  </si>
  <si>
    <t>in-rbi-rep.xsd#in-rbi-rep_AssetClassExposureAxis::in-rbi-rep.xsd#in-rbi-rep_LoansAndAdvancesBillPurchasedDiscountedNegotiatedUnderLCsOtherwiseMember</t>
  </si>
  <si>
    <t>in-rbi-rep.xsd#in-rbi-rep_AssetClassExposureAxis::in-rbi-rep.xsd#in-rbi-rep_GovernmentMember:::in-rbi-rep.xsd#in-rbi-rep_RiskWeightAxis::in-rbi-rep.xsd#in-rbi-rep_RiskWeight0PercentMember</t>
  </si>
  <si>
    <t>in-rbi-rep.xsd#in-rbi-rep_AssetClassExposureAxis::in-rbi-rep.xsd#in-rbi-rep_BankPFIsMember:::in-rbi-rep.xsd#in-rbi-rep_RiskWeightAxis::in-rbi-rep.xsd#in-rbi-rep_RiskWeight20PercentMember</t>
  </si>
  <si>
    <t>in-rbi-rep.xsd#in-rbi-rep_AssetClassExposureAxis::in-rbi-rep.xsd#in-rbi-rep_FirmsIndividualsCorporatesMember:::in-rbi-rep.xsd#in-rbi-rep_RiskWeightAxis::in-rbi-rep.xsd#in-rbi-rep_RiskWeight100PercentMember</t>
  </si>
  <si>
    <t>in-rbi-rep.xsd#in-rbi-rep_AssetClassExposureAxis::in-rbi-rep.xsd#in-rbi-rep_LoansAndAdvancesCoveredByECGCDICGCMember</t>
  </si>
  <si>
    <t>in-rbi-rep.xsd#in-rbi-rep_AssetClassExposureAxis::in-rbi-rep.xsd#in-rbi-rep_LoansAndAdvancesCoveredByECGCDICGCGuaranteedAmountMember:::in-rbi-rep.xsd#in-rbi-rep_RiskWeightAxis::in-rbi-rep.xsd#in-rbi-rep_RiskWeight50PercentMember</t>
  </si>
  <si>
    <t>in-rbi-rep.xsd#in-rbi-rep_AssetClassExposureAxis::in-rbi-rep.xsd#in-rbi-rep_LoansAndAdvancesCoveredByECGCDICGCOutstandingAmountExcessOfGuaranteedAmountMember:::in-rbi-rep.xsd#in-rbi-rep_RiskWeightAxis::in-rbi-rep.xsd#in-rbi-rep_RiskWeight100PercentMember</t>
  </si>
  <si>
    <t>in-rbi-rep.xsd#in-rbi-rep_AssetClassExposureAxis::in-rbi-rep.xsd#in-rbi-rep_LoansAndAdvancesHousingLoanAgainstMortgageOfHouseMember:::in-rbi-rep.xsd#in-rbi-rep_RiskWeightAxis::in-rbi-rep.xsd#in-rbi-rep_RiskWeight0PercentMember</t>
  </si>
  <si>
    <t>in-rbi-rep.xsd#in-rbi-rep_AssetClassExposureAxis::in-rbi-rep.xsd#in-rbi-rep_AllOtherIndividualHousingLoansMember:::in-rbi-rep.xsd#in-rbi-rep_RiskWeightAxis::in-rbi-rep.xsd#in-rbi-rep_RiskWeight0PercentMember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</si>
  <si>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CrossCurrencySwaps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</si>
  <si>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CrossCurrencySwaps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</si>
  <si>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DerivativeOthersMember</t>
  </si>
  <si>
    <t>in-rbi-rep.xsd#in-rbi-rep_DurationOfDerivativesContractAxis::in-rbi-rep.xsd#in-rbi-rep_UptoOneYearMember:::in-rbi-rep.xsd#in-rbi-rep_TypeOfContractAndDerivativeProductAxis::in-rbi-rep.xsd#in-rbi-rep_DerivativeOthersMember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</si>
  <si>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DerivativeOthersMember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</si>
  <si>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DerivativeOther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</si>
  <si>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DerivativeOthersMember</t>
  </si>
  <si>
    <t>in-rbi-rep.xsd#in-rbi-rep_DurationOfDerivativesContractAxis::in-rbi-rep.xsd#in-rbi-rep_MorethanOneYearLessthanEqualFiveYearsMember:::in-rbi-rep.xsd#in-rbi-rep_TypeOfContractAndDerivativeProductAxis::in-rbi-rep.xsd#in-rbi-rep_DerivativeOthersMember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</si>
  <si>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DerivativeOthersMember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</si>
  <si>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DerivativeOthers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</si>
  <si>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DerivativeOthersMember</t>
  </si>
  <si>
    <t>in-rbi-rep.xsd#in-rbi-rep_DurationOfDerivativesContractAxis::in-rbi-rep.xsd#in-rbi-rep_MorethanFiveYearsMember:::in-rbi-rep.xsd#in-rbi-rep_TypeOfContractAndDerivativeProductAxis::in-rbi-rep.xsd#in-rbi-rep_DerivativeOthersMember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</si>
  <si>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ForwardForexContractsExceptGoldMember</t>
  </si>
  <si>
    <t>in-rbi-rep.xsd#in-rbi-rep_AssetClassExposureAxis::in-rbi-rep.xsd#in-rbi-rep_LoansAndAdvancesSSIAdvancesMember</t>
  </si>
  <si>
    <t>in-rbi-rep.xsd#in-rbi-rep_AssetClassExposureAxis::in-rbi-rep.xsd#in-rbi-rep_LoansAndAdvancesSSIAdvancesGuaranteedCGTSIMember:::in-rbi-rep.xsd#in-rbi-rep_RiskWeightAxis::in-rbi-rep.xsd#in-rbi-rep_RiskWeight0PercentMember</t>
  </si>
  <si>
    <t>in-rbi-rep.xsd#in-rbi-rep_AssetClassExposureAxis::in-rbi-rep.xsd#in-rbi-rep_LoansAndAdvancesSSIAdvancesUncoveredIMember:::in-rbi-rep.xsd#in-rbi-rep_RiskWeightAxis::in-rbi-rep.xsd#in-rbi-rep_RiskWeight0PercentMember</t>
  </si>
  <si>
    <t>Item</t>
  </si>
  <si>
    <t>500f18ae-8b7a-44a9-93a4-8e218833e561:~:Undisclosed Reserves:~:NotMandatory:~:True:~::~:</t>
  </si>
  <si>
    <t>#TYPDIM#</t>
  </si>
  <si>
    <t>Account Name</t>
  </si>
  <si>
    <t>c705eba8-54c3-4f1e-be0f-6376d9a8b407:~:RWATrBook-OverSs-SECTION D:~:NotMandatory:~:True:~::~:</t>
  </si>
  <si>
    <t xml:space="preserve"> (Amount in Rs Lakh)</t>
  </si>
  <si>
    <t>in-rbi-rep.xsd#in-rbi-rep_CapitalChargeOnTradingBook</t>
  </si>
  <si>
    <t>in-rbi-rep.xsd#in-rbi-rep_NatureOfRiskAxis::in-rbi-rep.xsd#in-rbi-rep_SpecificRiskMember</t>
  </si>
  <si>
    <t>in-rbi-rep.xsd#in-rbi-rep_CapitalChargeOnAccountOfInterestRateRelated</t>
  </si>
  <si>
    <t>in-rbi-rep.xsd#in-rbi-rep_CapitalChargeOnAccountOfEquities</t>
  </si>
  <si>
    <t>in-rbi-rep.xsd#in-rbi-rep_CapitalChargeOnAccountOfOther</t>
  </si>
  <si>
    <t>in-rbi-rep.xsd#in-rbi-rep_NatureOfRiskAxis::in-rbi-rep.xsd#in-rbi-rep_GeneralMarketRiskMember</t>
  </si>
  <si>
    <t>b) Capital Charge on account of general market risk (i+ii+iii+iv+v)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</si>
  <si>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ForwardRateAgreementsMember</t>
  </si>
  <si>
    <t>a0afef10-cb47-4aa3-8063-1df97adf3af3:~:Gen‌Info:~:NotMandatory:~:True:~::~:</t>
  </si>
  <si>
    <t>Name of Reporting Institution</t>
  </si>
  <si>
    <t>Address of Reporting Institution</t>
  </si>
  <si>
    <t>Report for the year Ended</t>
  </si>
  <si>
    <t>Date of Report</t>
  </si>
  <si>
    <t>Validation Status</t>
  </si>
  <si>
    <t>in-rbi-rep.xsd#in-rbi-rep_NameOfReportingInstitution</t>
  </si>
  <si>
    <t>in-rbi-rep.xsd#in-rbi-rep_AddressOfReportingInstitution</t>
  </si>
  <si>
    <t>in-rbi-rep.xsd#in-rbi-rep_ReportForTheYearEnded</t>
  </si>
  <si>
    <t>in-rbi-rep.xsd#in-rbi-rep_DateOfReport</t>
  </si>
  <si>
    <t>in-rbi-rep.xsd#in-rbi-rep_ValidationStatus</t>
  </si>
  <si>
    <t>General Information</t>
  </si>
  <si>
    <t>10.1.2. OA - (Int. Accd.) - Interest due / accrued on Govt. guaranteed Securities of govt undertakings not forming part of approved market borrowing programme/unguaranteed other approved securities</t>
  </si>
  <si>
    <t>2c758213-1b7c-42f9-a05e-9f36b6d00872:~:RWAE-OverSs-SECTION C-CntrsDrvt:~:NotMandatory:~:True:~::~:</t>
  </si>
  <si>
    <t>in-rbi-rep.xsd#in-rbi-rep_AssetClassExposureAxis::in-rbi-rep.xsd#in-rbi-rep_LoansAgainstSharesToIndividualsMember:::in-rbi-rep.xsd#in-rbi-rep_RiskWeightAxis::in-rbi-rep.xsd#in-rbi-rep_RiskWeight125PercentMember</t>
  </si>
  <si>
    <t>in-rbi-rep.xsd#in-rbi-rep_AssetClassExposureAxis::in-rbi-rep.xsd#in-rbi-rep_SecuredUnsecuredAdvancesToStockBrokersMember:::in-rbi-rep.xsd#in-rbi-rep_RiskWeightAxis::in-rbi-rep.xsd#in-rbi-rep_RiskWeight125PercentMember</t>
  </si>
  <si>
    <t>in-rbi-rep.xsd#in-rbi-rep_AssetClassExposureAxis::in-rbi-rep.xsd#in-rbi-rep_FundedLiquidityFacilityForSecuritisationOfStandardAssetsTransactionsMember:::in-rbi-rep.xsd#in-rbi-rep_RiskWeightAxis::in-rbi-rep.xsd#in-rbi-rep_RiskWeight100PercentMember</t>
  </si>
  <si>
    <t>in-rbi-rep.xsd#in-rbi-rep_AssetClassExposureAxis::in-rbi-rep.xsd#in-rbi-rep_NPAPurchasedFromOtherBanksMember:::in-rbi-rep.xsd#in-rbi-rep_RiskWeightAxis::in-rbi-rep.xsd#in-rbi-rep_RiskWeight100PercentMember</t>
  </si>
  <si>
    <t>in-rbi-rep.xsd#in-rbi-rep_AssetClassExposureAxis::in-rbi-rep.xsd#in-rbi-rep_AllUnratedClaimsMember:::in-rbi-rep.xsd#in-rbi-rep_RiskWeightAxis::in-rbi-rep.xsd#in-rbi-rep_RiskWeight100PercentMember</t>
  </si>
  <si>
    <t>(Amount in Rs Lakh)</t>
  </si>
  <si>
    <t>in-rbi-rep.xsd#in-rbi-rep_OpenPositionLimitCapitalCharge</t>
  </si>
  <si>
    <t>in-rbi-rep.xsd#in-rbi-rep_ForeignExchange</t>
  </si>
  <si>
    <t>in-rbi-rep.xsd#in-rbi-rep_DurationOfDerivativesContractAxis::in-rbi-rep.xsd#in-rbi-rep_MorethanOneYearLessthanEqualFiveYearsMember:::in-rbi-rep.xsd#in-rbi-rep_TypeOfContractAndDerivativeProductAxis::in-rbi-rep.xsd#in-rbi-rep_BasisSwapsMember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</si>
  <si>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BasisSwapsMember</t>
  </si>
  <si>
    <t>Bank Code</t>
  </si>
  <si>
    <t>Date of Audit</t>
  </si>
  <si>
    <t>StartDate</t>
  </si>
  <si>
    <t>in-rbi-rep.xsd#in-rbi-rep_GrossTierIICapitalForForeignBanks</t>
  </si>
  <si>
    <t>in-rbi-rep.xsd#in-rbi-rep_DeductionTierIICapitalForForeignBanks</t>
  </si>
  <si>
    <t>Computation Of Capital Base(FB)</t>
  </si>
  <si>
    <t>in-rbi-rep.xsd#in-rbi-rep_GrossTierIICapitalForIndianBanks</t>
  </si>
  <si>
    <t>in-rbi-rep.xsd#in-rbi-rep_DeductionTierIICapitalForIndianBanks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</si>
  <si>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</si>
  <si>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</si>
  <si>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</si>
  <si>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</si>
  <si>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</si>
  <si>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</si>
  <si>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</si>
  <si>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</si>
  <si>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</si>
  <si>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</si>
  <si>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</si>
  <si>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</si>
  <si>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</si>
  <si>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</si>
  <si>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</si>
  <si>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</si>
  <si>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</si>
  <si>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</si>
  <si>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</si>
  <si>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</si>
  <si>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53f769c2-9052-4c76-a18f-d2ac37d1960c:~:NotMandatory:~:True:~:False:~::~::~:False:~::~::~:False:~::~::~: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</si>
  <si>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ForwardRateAgreementsMember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</si>
  <si>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ForwardRateAgreement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</si>
  <si>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ForwardRateAgreementsMember</t>
  </si>
  <si>
    <t>in-rbi-rep.xsd#in-rbi-rep_DurationOfDerivativesContractAxis::in-rbi-rep.xsd#in-rbi-rep_MorethanOneYearLessthanEqualFiveYearsMember:::in-rbi-rep.xsd#in-rbi-rep_TypeOfContractAndDerivativeProductAxis::in-rbi-rep.xsd#in-rbi-rep_ForwardRateAgreementsMember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</si>
  <si>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InterestRateOptionsMember</t>
  </si>
  <si>
    <t>in-rbi-rep.xsd#in-rbi-rep_TypeOfContractAndDerivativeProductAxis::in-rbi-rep.xsd#in-rbi-rep_BasisSwapsMember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</si>
  <si>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BasisSwapsMember</t>
  </si>
  <si>
    <t>in-rbi-rep.xsd#in-rbi-rep_ClientObligantOrGuarantorAxis::in-rbi-rep.xsd#in-rbi-rep_OthersMember:::in-rbi-rep.xsd#in-rbi-rep_ContingentCreditExposureAxis::in-rbi-rep.xsd#in-rbi-rep_ContingentLiabilitiesMember:::in-rbi-rep.xsd#in-rbi-rep_RiskWeightAxis::in-rbi-rep.xsd#in-rbi-rep_RiskWeight100PercentMember</t>
  </si>
  <si>
    <t>in-rbi-rep.xsd#in-rbi-rep_ContingentCreditExposureAxis::in-rbi-rep.xsd#in-rbi-rep_ContingentLiabilitiesMember</t>
  </si>
  <si>
    <t>in-rbi-rep.xsd#in-rbi-rep_ContingentCreditExposureAxis::in-rbi-rep.xsd#in-rbi-rep_LiabilityOnAccountsOfPartlyPaidSharesMember:::in-rbi-rep.xsd#in-rbi-rep_RiskWeightAxis::in-rbi-rep.xsd#in-rbi-rep_RiskWeight100PercentMember</t>
  </si>
  <si>
    <t>12. Single Currency Floating Interest Rate Swaps</t>
  </si>
  <si>
    <t>in-rbi-rep.xsd#in-rbi-rep_TypeOfContractAndDerivativeProductAxis::in-rbi-rep.xsd#in-rbi-rep_SingleCurrencyFloatingFloatingInterestRateSwapsMember</t>
  </si>
  <si>
    <t>9.19. Loans &amp; Advances NBFC-ND-SI (Other than Asset Finance Companies-AFC)</t>
  </si>
  <si>
    <t>9.20. Loans against shares to individuals</t>
  </si>
  <si>
    <t>9.21. Secured and unsecured advances to stock brokers</t>
  </si>
  <si>
    <t>9.23. NPA purchased from other banks</t>
  </si>
  <si>
    <t>9.24. All unrated claims</t>
  </si>
  <si>
    <t>9.25. (L and A) - All other loans and advances</t>
  </si>
  <si>
    <t>10. Other Assets(OA)</t>
  </si>
  <si>
    <t>12. Total Risk weighted Assets (TWRA)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</si>
  <si>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</si>
  <si>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</si>
  <si>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</si>
  <si>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</si>
  <si>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</si>
  <si>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</si>
  <si>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</si>
  <si>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</si>
  <si>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</si>
  <si>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</si>
  <si>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</si>
  <si>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</si>
  <si>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</si>
  <si>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</si>
  <si>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</si>
  <si>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</si>
  <si>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</si>
  <si>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</si>
  <si>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</si>
  <si>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</si>
  <si>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</si>
  <si>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</si>
  <si>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</si>
  <si>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</si>
  <si>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</si>
  <si>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</si>
  <si>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</si>
  <si>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</si>
  <si>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</si>
  <si>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</si>
  <si>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</si>
  <si>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</si>
  <si>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</si>
  <si>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</si>
  <si>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</si>
  <si>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</si>
  <si>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</si>
  <si>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</si>
  <si>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</si>
  <si>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</si>
  <si>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</si>
  <si>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</si>
  <si>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</si>
  <si>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</si>
  <si>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</si>
  <si>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</si>
  <si>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CrossCurrencySwapsMember</t>
  </si>
  <si>
    <t>5.17. Investments in Securities issued by SPVs in respect of Securitisation of standard asset underwritten and devolved on bank as third party service provider during the stipulated period of three months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</si>
  <si>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SingleCurrencyFloatingFloatingInterestRateSwapsMember</t>
  </si>
  <si>
    <t>9.4.3. (L and A) - State Govt guaranteed advances (invoked guarantee continue to remain in default 100% risk weight)</t>
  </si>
  <si>
    <t>in-rbi-rep.xsd#in-rbi-rep_AssetClassExposureAxis::in-rbi-rep.xsd#in-rbi-rep_InvestmentsSecuritiesIssuedBySPVsInRespestOfSecuritisationStandardAssetsUnderwrittenDevolvedOrginatorBanksDuringStipulatedPeriodThreeMonthsMember:::in-rbi-rep.xsd#in-rbi-rep_RiskWeightAxis::in-rbi-rep.xsd#in-rbi-rep_RiskWeight100PercentMember</t>
  </si>
  <si>
    <t>in-rbi-rep.xsd#in-rbi-rep_AssetClassExposureAxis::in-rbi-rep.xsd#in-rbi-rep_InvestmentsSecuritiesIssuedBySPVsInRespestOfSecuritisationStandardAssetsUnderwrittenDevolvedOnBankThirdPartyServiceProviderDuringStipulatedPeriodThreeMonthsMember:::in-rbi-rep.xsd#in-rbi-rep_RiskWeightAxis::in-rbi-rep.xsd#in-rbi-rep_RiskWeight100PercentMember</t>
  </si>
  <si>
    <t>in-rbi-rep.xsd#in-rbi-rep_AssetClassExposureAxis::in-rbi-rep.xsd#in-rbi-rep_NPAInvestmentPurchasedFromOtherBanksMember:::in-rbi-rep.xsd#in-rbi-rep_RiskWeightAxis::in-rbi-rep.xsd#in-rbi-rep_RiskWeight100PercentMember</t>
  </si>
  <si>
    <t>Global Position at End Quarter</t>
  </si>
  <si>
    <t>9. Loans and Advances (Incl. Bill Credit) (L &amp; A)</t>
  </si>
  <si>
    <t>8. Other participations (OP)</t>
  </si>
  <si>
    <t>7. Foreign Investments</t>
  </si>
  <si>
    <t>6. Equities</t>
  </si>
  <si>
    <t>5. Other Debt Securities (ODS)</t>
  </si>
  <si>
    <t>4. Recapitalisation bonds</t>
  </si>
  <si>
    <t>Gross Total</t>
  </si>
  <si>
    <t>1. Forward forex contracts - except gold (over 14 calendar days original maturity)</t>
  </si>
  <si>
    <t>A - Core (Tier One) Capital (Net)</t>
  </si>
  <si>
    <t>B - Supplementary (Tier Two) Capital</t>
  </si>
  <si>
    <t>2. Forward Gold contracts</t>
  </si>
  <si>
    <t>3. Currency Futures</t>
  </si>
  <si>
    <t>4. Currency Options</t>
  </si>
  <si>
    <t>5. Cross Currency Swaps incl Cross Currency
Interest Rate Swaps</t>
  </si>
  <si>
    <t>6. Others</t>
  </si>
  <si>
    <t>7. Gross Total (1+2+3+4+5+6)</t>
  </si>
  <si>
    <t>8. Forward Rate Agreements</t>
  </si>
  <si>
    <t>9. Interest Rate Options</t>
  </si>
  <si>
    <t>10. Interest Rate Futures</t>
  </si>
  <si>
    <t>11. Single Currency Interest Rate Swaps</t>
  </si>
  <si>
    <t>13. Basis Swaps</t>
  </si>
  <si>
    <t>14. Others</t>
  </si>
  <si>
    <t>15. Gross Total -Interest Rate Contracts (8+9+10+11+12+13+14)</t>
  </si>
  <si>
    <t>16. Total Contracts &amp; Derivatives (7+15)</t>
  </si>
  <si>
    <t>Potential Future Credit Exposure Conversion Factor</t>
  </si>
  <si>
    <t>Counter - Party / Client</t>
  </si>
  <si>
    <t>Notional Principal Amount</t>
  </si>
  <si>
    <t>Replacement Cost</t>
  </si>
  <si>
    <t>Current Exposure</t>
  </si>
  <si>
    <t>Credit Equivalent Amount</t>
  </si>
  <si>
    <t>Risk Weight (%)</t>
  </si>
  <si>
    <t>Risk Adjusted Value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</si>
  <si>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SingleCurrencyInterestRateSwap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</si>
  <si>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SingleCurrencyInterestRateSwapsMember</t>
  </si>
  <si>
    <t>in-rbi-rep.xsd#in-rbi-rep_DurationOfDerivativesContractAxis::in-rbi-rep.xsd#in-rbi-rep_MorethanOneYearLessthanEqualFiveYearsMember:::in-rbi-rep.xsd#in-rbi-rep_TypeOfContractAndDerivativeProductAxis::in-rbi-rep.xsd#in-rbi-rep_SingleCurrencyInterestRateSwapsMember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</si>
  <si>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SingleCurrencyInterestRateSwapsMember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</si>
  <si>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SingleCurrencyInterestRateSwaps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</si>
  <si>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SingleCurrencyInterestRateSwapsMember</t>
  </si>
  <si>
    <t>in-rbi-rep.xsd#in-rbi-rep_DurationOfDerivativesContractAxis::in-rbi-rep.xsd#in-rbi-rep_MorethanFiveYearsMember:::in-rbi-rep.xsd#in-rbi-rep_TypeOfContractAndDerivativeProductAxis::in-rbi-rep.xsd#in-rbi-rep_SingleCurrencyInterestRateSwapsMember</t>
  </si>
  <si>
    <t>in-rbi-rep.xsd#in-rbi-rep_TypeOfContractAndDerivativeProductAxis::in-rbi-rep.xsd#in-rbi-rep_InterestRateContractMember</t>
  </si>
  <si>
    <t>in-rbi-rep.xsd#in-rbi-rep_TypeOfContractAndDerivativeProductAxis::in-rbi-rep.xsd#in-rbi-rep_DerivativesMember</t>
  </si>
  <si>
    <t>in-rbi-rep.xsd#in-rbi-rep_TypeOfContractAndDerivativeProductAxis::in-rbi-rep.xsd#in-rbi-rep_ForwardRateAgreementsMember</t>
  </si>
  <si>
    <t>in-rbi-rep.xsd#in-rbi-rep_ClientObligantOrGuarantorAxis::in-rbi-rep.xsd#in-rbi-rep_OthersMember:::in-rbi-rep.xsd#in-rbi-rep_ContingentCreditExposureAxis::in-rbi-rep.xsd#in-rbi-rep_OthersContingentCreditExposureMember:::in-rbi-rep.xsd#in-rbi-rep_RiskWeightAxis::in-rbi-rep.xsd#in-rbi-rep_RiskWeight75PercentMember</t>
  </si>
  <si>
    <t>in-rbi-rep.xsd#in-rbi-rep_ClientObligantOrGuarantorAxis::in-rbi-rep.xsd#in-rbi-rep_OthersMember:::in-rbi-rep.xsd#in-rbi-rep_ContingentCreditExposureAxis::in-rbi-rep.xsd#in-rbi-rep_OthersOneContingentCreditExposureMember:::in-rbi-rep.xsd#in-rbi-rep_RiskWeightAxis::in-rbi-rep.xsd#in-rbi-rep_RiskWeight20PercentMember</t>
  </si>
  <si>
    <t>in-rbi-rep.xsd#in-rbi-rep_ClientObligantOrGuarantorAxis::in-rbi-rep.xsd#in-rbi-rep_OthersMember:::in-rbi-rep.xsd#in-rbi-rep_ContingentCreditExposureAxis::in-rbi-rep.xsd#in-rbi-rep_OthersTwoContingentCreditExposureMember:::in-rbi-rep.xsd#in-rbi-rep_RiskWeightAxis::in-rbi-rep.xsd#in-rbi-rep_RiskWeight50PercentMember</t>
  </si>
  <si>
    <t>in-rbi-rep.xsd#in-rbi-rep_ClientObligantOrGuarantorAxis::in-rbi-rep.xsd#in-rbi-rep_OthersMember:::in-rbi-rep.xsd#in-rbi-rep_ContingentCreditExposureAxis::in-rbi-rep.xsd#in-rbi-rep_OthersThreeContingentCreditExposureMember:::in-rbi-rep.xsd#in-rbi-rep_RiskWeightAxis::in-rbi-rep.xsd#in-rbi-rep_RiskWeight75PercentMember</t>
  </si>
  <si>
    <t>in-rbi-rep.xsd#in-rbi-rep_ClientObligantOrGuarantorAxis::in-rbi-rep.xsd#in-rbi-rep_OthersMember:::in-rbi-rep.xsd#in-rbi-rep_ContingentCreditExposureAxis::in-rbi-rep.xsd#in-rbi-rep_OthersFourContingentCreditExposureMember:::in-rbi-rep.xsd#in-rbi-rep_RiskWeightAxis::in-rbi-rep.xsd#in-rbi-rep_RiskWeight150PercentMember</t>
  </si>
  <si>
    <t>Lakhs</t>
  </si>
  <si>
    <t>in-rbi-rep.xsd#in-rbi-rep_AuthorisedReportingOfficial</t>
  </si>
  <si>
    <t>in-rbi-rep.xsd#in-rbi-rep_CounterSigningAuthority</t>
  </si>
  <si>
    <t>in-rbi-rep.xsd#in-rbi-rep_Signature</t>
  </si>
  <si>
    <t>in-rbi-rep.xsd#in-rbi-rep_NameOfSignatory</t>
  </si>
  <si>
    <t>in-rbi-rep.xsd#in-rbi-rep_DesignationOfSignatory</t>
  </si>
  <si>
    <t>in-rbi-rep.xsd#in-rbi-rep_PlaceOfSignature</t>
  </si>
  <si>
    <t>in-rbi-rep.xsd#in-rbi-rep_DateOfSigning</t>
  </si>
  <si>
    <t>5.13. Investment in debentures / bonds / security receipts / Pass through Certificates issued by Securitisation Company /SPVs/ Reconstruction Company and held by banks as investment</t>
  </si>
  <si>
    <t>5.14. Investment in Mortgaged Backed Securities and other Securitisation exposures to Commercial Real Estate</t>
  </si>
  <si>
    <t>5.15. Investments in Venture Capital Funds</t>
  </si>
  <si>
    <t>5.16. Investments in Securities issued by SPVs (in respect of Securitisation of standard assets) underwritten and devolved on originator banks during the stipulated period of three months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</si>
  <si>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ForwardGoldContractsMember</t>
  </si>
  <si>
    <t>in-rbi-rep.xsd#in-rbi-rep_GrossLoansAndAdvances</t>
  </si>
  <si>
    <t>in-rbi-rep.xsd#in-rbi-rep_AssetClassExposureAxis::in-rbi-rep.xsd#in-rbi-rep_ResiduaryOtherAssetsMember:::in-rbi-rep.xsd#in-rbi-rep_RiskWeightAxis::in-rbi-rep.xsd#in-rbi-rep_RiskWeight20PercentMember</t>
  </si>
  <si>
    <t>in-rbi-rep.xsd#in-rbi-rep_AssetClassExposureAxis::in-rbi-rep.xsd#in-rbi-rep_ResiduaryOtherAssetsMember:::in-rbi-rep.xsd#in-rbi-rep_RiskWeightAxis::in-rbi-rep.xsd#in-rbi-rep_RiskWeight100PercentMember</t>
  </si>
  <si>
    <t>in-rbi-rep.xsd#in-rbi-rep_AssetClassExposureAxis::in-rbi-rep.xsd#in-rbi-rep_ResiduaryOtherAssetsMember:::in-rbi-rep.xsd#in-rbi-rep_RiskWeightAxis::in-rbi-rep.xsd#in-rbi-rep_RiskWeight150PercentMember</t>
  </si>
  <si>
    <t>in-rbi-rep.xsd#in-rbi-rep_AssetClassExposureAxis::in-rbi-rep.xsd#in-rbi-rep_FixedAssetsNetMember:::in-rbi-rep.xsd#in-rbi-rep_RiskWeightAxis::in-rbi-rep.xsd#in-rbi-rep_RiskWeight100PercentMember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</si>
  <si>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ForwardRateAgreementsMember</t>
  </si>
  <si>
    <t>in-rbi-rep.xsd#in-rbi-rep_RegulatoryCapitalForIndianBanks</t>
  </si>
  <si>
    <t>in-rbi-rep.xsd#in-rbi-rep_RegulatoryCapitalForForeignBanks</t>
  </si>
  <si>
    <t>in-rbi-rep.xsd#in-rbi-rep_TypeOfContractAndDerivativeProductAxis::in-rbi-rep.xsd#in-rbi-rep_ForwardGoldContractsMember</t>
  </si>
  <si>
    <t>in-rbi-rep.xsd#in-rbi-rep_AssetClassExposureAxis::in-rbi-rep.xsd#in-rbi-rep_InvestmentSubordinatedDebtInFormTierIICapitalBondsIssuedByOtherBanksNotifiedPFIsMember:::in-rbi-rep.xsd#in-rbi-rep_RiskWeightAxis::in-rbi-rep.xsd#in-rbi-rep_RiskWeight100PercentMember</t>
  </si>
  <si>
    <t>in-rbi-rep.xsd#in-rbi-rep_AssetClassExposureAxis::in-rbi-rep.xsd#in-rbi-rep_InvestmentSIDBINABARDBondsLieuOfShortfallPrioritySectorLendingsMember:::in-rbi-rep.xsd#in-rbi-rep_RiskWeightAxis::in-rbi-rep.xsd#in-rbi-rep_RiskWeight100PercentMember</t>
  </si>
  <si>
    <t>in-rbi-rep.xsd#in-rbi-rep_AssetClassExposureAxis::in-rbi-rep.xsd#in-rbi-rep_InvestmentsMortgageBackedSecuritiesResidentialAssetsOfHousingFinanceCompaniesSupervisedByNHBMember:::in-rbi-rep.xsd#in-rbi-rep_RiskWeightAxis::in-rbi-rep.xsd#in-rbi-rep_RiskWeight50PercentMember</t>
  </si>
  <si>
    <t>in-rbi-rep.xsd#in-rbi-rep_AssetClassExposureAxis::in-rbi-rep.xsd#in-rbi-rep_InvestmentsMortgageBackedSecuritiesBackedByHousingLoan:::in-rbi-rep.xsd#in-rbi-rep_RiskWeightAxis::in-rbi-rep.xsd#in-rbi-rep_RiskWeight50PercentMember</t>
  </si>
  <si>
    <t>in-rbi-rep.xsd#in-rbi-rep_AssetClassExposureAxis::in-rbi-rep.xsd#in-rbi-rep_ClaimsOnCommercialBanksPFIsMember:::in-rbi-rep.xsd#in-rbi-rep_RiskWeightAxis::in-rbi-rep.xsd#in-rbi-rep_RiskWeight20PercentMember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</si>
  <si>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OtherInterestRateContractsMember</t>
  </si>
  <si>
    <t>in-rbi-rep.xsd#in-rbi-rep_FirstLossCreditEnhancementProvidedForSecuritisedAssetsTierI</t>
  </si>
  <si>
    <t>in-rbi-rep.xsd#in-rbi-rep_FirstLossCreditEnhancementProvidedForSecuritisedAssetsTierII</t>
  </si>
  <si>
    <t>in-rbi-rep.xsd#in-rbi-rep_OtherDeductionsTierIICapital</t>
  </si>
  <si>
    <t>in-rbi-rep.xsd#in-rbi-rep_TierIICapitalNet</t>
  </si>
  <si>
    <t>in-rbi-rep.xsd#in-rbi-rep_SupplementaryTierIICapital</t>
  </si>
  <si>
    <t>in-rbi-rep.xsd#in-rbi-rep_RegulatoryCapital</t>
  </si>
  <si>
    <t>in-rbi-rep.xsd#in-rbi-rep_RiskAdjustedValueBankingBook</t>
  </si>
  <si>
    <t>in-rbi-rep.xsd#in-rbi-rep_CoreTierICapitalToRiskWeightAssetsRatio</t>
  </si>
  <si>
    <t>in-rbi-rep.xsd#in-rbi-rep_RegulatoryCapitalToRiskWeightedAssetsRatio</t>
  </si>
  <si>
    <t>in-rbi-rep.xsd#in-rbi-rep_InnovativePerpetualDebtinstrumentTierIICapital</t>
  </si>
  <si>
    <t>(i)First loss credit enhancement provided for securitised assets</t>
  </si>
  <si>
    <t>(ii)Second loss credit enhancement provided for securitised assets</t>
  </si>
  <si>
    <t>Group Name</t>
  </si>
  <si>
    <t>in-rbi-rep.xsd#in-rbi-rep_UndisclosedReserves</t>
  </si>
  <si>
    <t>in-rbi-rep.xsd#in-rbi-rep_Group</t>
  </si>
  <si>
    <t>in-rbi-rep.xsd#in-rbi-rep_AssetClassExposureAxis::in-rbi-rep.xsd#in-rbi-rep_CashAndRBIMember:::in-rbi-rep.xsd#in-rbi-rep_RiskWeightAxis::in-rbi-rep.xsd#in-rbi-rep_RiskWeight0PercentMember</t>
  </si>
  <si>
    <t>#ENDT#</t>
  </si>
  <si>
    <t>#STDT#</t>
  </si>
  <si>
    <t>Current Quarter</t>
  </si>
  <si>
    <t>Previous Quarter</t>
  </si>
  <si>
    <t>in-rbi-rep.xsd#in-rbi-rep_AssetClassExposureAxis::in-rbi-rep.xsd#in-rbi-rep_ClaimsOnBanksNotifiedPFIsMember:::in-rbi-rep.xsd#in-rbi-rep_RiskWeightAxis::in-rbi-rep.xsd#in-rbi-rep_RiskWeight20PercentMember</t>
  </si>
  <si>
    <t>in-rbi-rep.xsd#in-rbi-rep_AssetClassExposureAxis::in-rbi-rep.xsd#in-rbi-rep_StatutoryLiquidRatioInvestmentsMember</t>
  </si>
  <si>
    <t>in-rbi-rep.xsd#in-rbi-rep_AssetClassExposureAxis::in-rbi-rep.xsd#in-rbi-rep_InvestmentCentralStateGovernmentSecurities:::in-rbi-rep.xsd#in-rbi-rep_RiskWeightAxis::in-rbi-rep.xsd#in-rbi-rep_RiskWeight0PercentMember</t>
  </si>
  <si>
    <t>PGK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</si>
  <si>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</si>
  <si>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</si>
  <si>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</si>
  <si>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</si>
  <si>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</si>
  <si>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</si>
  <si>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</si>
  <si>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</si>
  <si>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</si>
  <si>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</si>
  <si>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</si>
  <si>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</si>
  <si>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</si>
  <si>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</si>
  <si>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</si>
  <si>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</si>
  <si>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</si>
  <si>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</si>
  <si>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</si>
  <si>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</si>
  <si>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</si>
  <si>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</si>
  <si>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</si>
  <si>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</si>
  <si>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</si>
  <si>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</si>
  <si>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11. Fixed assets (net)</t>
  </si>
  <si>
    <t>cdc2a84f-38ec-4549-ad89-2a9692b27a9e:~:RWAEOverSsSECTIONBCtgtCrdtE:~:NotMandatory:~:True:~::~:</t>
  </si>
  <si>
    <t>Guarantor</t>
  </si>
  <si>
    <t>Book Exposures (Net)</t>
  </si>
  <si>
    <t>CCF for Contingency</t>
  </si>
  <si>
    <t>R.W. for Obligant</t>
  </si>
  <si>
    <t>Macau, Patacas</t>
  </si>
  <si>
    <t>Countersigned By</t>
  </si>
  <si>
    <t>Date</t>
  </si>
  <si>
    <t>Supplementary (Tier Two) Capital</t>
  </si>
  <si>
    <t>in-rbi-rep.xsd#in-rbi-rep_AssetClassExposureAxis::in-rbi-rep.xsd#in-rbi-rep_StaffLoansAndAdvancesMember</t>
  </si>
  <si>
    <t>in-rbi-rep.xsd#in-rbi-rep_AssetClassExposureAxis::in-rbi-rep.xsd#in-rbi-rep_InterestBearingStaffLoansAdvancesCoveredSuperannuationBenefitsMortgageOfFlatHouseMember:::in-rbi-rep.xsd#in-rbi-rep_RiskWeightAxis::in-rbi-rep.xsd#in-rbi-rep_RiskWeight20PercentMember</t>
  </si>
  <si>
    <t>in-rbi-rep.xsd#in-rbi-rep_AssetClassExposureAxis::in-rbi-rep.xsd#in-rbi-rep_InterestBearingStaffLoansAdvancesNotCoveredSuperannuationBenefitsMortgageOfFlatHouseMember:::in-rbi-rep.xsd#in-rbi-rep_RiskWeightAxis::in-rbi-rep.xsd#in-rbi-rep_RiskWeight100PercentMember</t>
  </si>
  <si>
    <t>in-rbi-rep.xsd#in-rbi-rep_AssetClassExposureAxis::in-rbi-rep.xsd#in-rbi-rep_LoansAndAdvancesAgainstBankDepositsSpecifiedCollateralMember:::in-rbi-rep.xsd#in-rbi-rep_RiskWeightAxis::in-rbi-rep.xsd#in-rbi-rep_RiskWeight0PercentMember</t>
  </si>
  <si>
    <t>in-rbi-rep.xsd#in-rbi-rep_AssetClassExposureAxis::in-rbi-rep.xsd#in-rbi-rep_LoansAndAdvancesBankGuaranteedTakeOutFinanceMember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</si>
  <si>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ForwardGoldContracts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</si>
  <si>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ForwardGoldContractsMember</t>
  </si>
  <si>
    <t>in-rbi-rep.xsd#in-rbi-rep_AssetClassExposureAxis::in-rbi-rep.xsd#in-rbi-rep_OtherAssetsInterestDueAccuredOnStateGovtGuaranteedSecuritiesOfGovtUndertakingsNotFormingPartOfApprovedMarketBorrowingProgrammeUnguaranteedOtherApprovedSecuritiesMember:::in-rbi-rep.xsd#in-rbi-rep_RiskWeightAxis::in-rbi-rep.xsd#in-rbi-rep_RiskWeight100PercentMember</t>
  </si>
  <si>
    <t>in-rbi-rep.xsd#in-rbi-rep_AssetClassExposureAxis::in-rbi-rep.xsd#in-rbi-rep_OtherAssetsInterestAccuredAllOthersMember:::in-rbi-rep.xsd#in-rbi-rep_RiskWeightAxis::in-rbi-rep.xsd#in-rbi-rep_RiskWeight100PercentMember</t>
  </si>
  <si>
    <t>in-rbi-rep.xsd#in-rbi-rep_AssetClassExposureAxis::in-rbi-rep.xsd#in-rbi-rep_OtherAssestsAdvanceTaxPaidTDSNetMember:::in-rbi-rep.xsd#in-rbi-rep_RiskWeightAxis::in-rbi-rep.xsd#in-rbi-rep_RiskWeight0PercentMember</t>
  </si>
  <si>
    <t>in-rbi-rep.xsd#in-rbi-rep_AssetClassExposureAxis::in-rbi-rep.xsd#in-rbi-rep_OtherAssestDueFromRBIMember:::in-rbi-rep.xsd#in-rbi-rep_RiskWeightAxis::in-rbi-rep.xsd#in-rbi-rep_RiskWeight0PercentMember</t>
  </si>
  <si>
    <t>in-rbi-rep.xsd#in-rbi-rep_AssetClassExposureAxis::in-rbi-rep.xsd#in-rbi-rep_ResiduaryOtherAssetsMember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</si>
  <si>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InterestRateOptionsMember</t>
  </si>
  <si>
    <t>Liability on a/c of partly paid shares</t>
  </si>
  <si>
    <t>Similar commitments with an original maturity upto one year, or which can be unconditionally cancelled at any time.</t>
  </si>
  <si>
    <t>Non-Funded exposures to commercial real estate</t>
  </si>
  <si>
    <t>Guarantees issued on behalf of stock brokers and market makers</t>
  </si>
  <si>
    <t>Commitment to provide liquidity facility for secuitisation of standard asset transactions</t>
  </si>
  <si>
    <t>StartUpDataSheet</t>
  </si>
  <si>
    <t>iii) Investments in subsidaries</t>
  </si>
  <si>
    <t>(iv) Any other deductions</t>
  </si>
  <si>
    <t>(Less) Head room deductions</t>
  </si>
  <si>
    <t>in-rbi-rep.xsd#in-rbi-rep_AssetClassExposureAxis::in-rbi-rep.xsd#in-rbi-rep_InvestmentOtherApprovedSecuritiesCentralGovernmentGuaranteedMember:::in-rbi-rep.xsd#in-rbi-rep_RiskWeightAxis::in-rbi-rep.xsd#in-rbi-rep_RiskWeight0PercentMember</t>
  </si>
  <si>
    <t>in-rbi-rep.xsd#in-rbi-rep_AssetClassExposureAxis::in-rbi-rep.xsd#in-rbi-rep_InvestmentOtherApprovedSecuritiesPaymentCentralGovernmentNotGuaranteedMember:::in-rbi-rep.xsd#in-rbi-rep_RiskWeightAxis::in-rbi-rep.xsd#in-rbi-rep_RiskWeight20PercentMember</t>
  </si>
  <si>
    <t>in-rbi-rep.xsd#in-rbi-rep_AssetClassExposureAxis::in-rbi-rep.xsd#in-rbi-rep_InvestmentOtherSLRSecuritiesPaymentStateGovernmentGuaranteedMember:::in-rbi-rep.xsd#in-rbi-rep_RiskWeightAxis::in-rbi-rep.xsd#in-rbi-rep_RiskWeight100PercentMember</t>
  </si>
  <si>
    <t>in-rbi-rep.xsd#in-rbi-rep_AssetClassExposureAxis::in-rbi-rep.xsd#in-rbi-rep_RecapitalisationBondsMember:::in-rbi-rep.xsd#in-rbi-rep_RiskWeightAxis::in-rbi-rep.xsd#in-rbi-rep_RiskWeight0PercentMember</t>
  </si>
  <si>
    <t>in-rbi-rep.xsd#in-rbi-rep_AssetClassExposureAxis::in-rbi-rep.xsd#in-rbi-rep_OtherDebtSecuritiesMember</t>
  </si>
  <si>
    <t>in-rbi-rep.xsd#in-rbi-rep_AssetClassExposureAxis::in-rbi-rep.xsd#in-rbi-rep_InvestmentOtherSecuritiesPaymentCentralGovernmentGuaranteedMember:::in-rbi-rep.xsd#in-rbi-rep_RiskWeightAxis::in-rbi-rep.xsd#in-rbi-rep_RiskWeight0PercentMember</t>
  </si>
  <si>
    <t>in-rbi-rep.xsd#in-rbi-rep_AssetClassExposureAxis::in-rbi-rep.xsd#in-rbi-rep_InvestmentOtherODSSecuritiesPaymentStateGovernmentGuaranteedMember:::in-rbi-rep.xsd#in-rbi-rep_RiskWeightAxis::in-rbi-rep.xsd#in-rbi-rep_RiskWeight0PercentMember</t>
  </si>
  <si>
    <t>in-rbi-rep.xsd#in-rbi-rep_AssetClassExposureAxis::in-rbi-rep.xsd#in-rbi-rep_StateGovernmentGuaranteedOtherSecuritiesMember:::in-rbi-rep.xsd#in-rbi-rep_RiskWeightAxis::in-rbi-rep.xsd#in-rbi-rep_RiskWeight100PercentMember</t>
  </si>
  <si>
    <t>in-rbi-rep.xsd#in-rbi-rep_AssetClassExposureAxis::in-rbi-rep.xsd#in-rbi-rep_InvestmentsInBondsDebenturesIssuedOtherBanksPFIsMember:::in-rbi-rep.xsd#in-rbi-rep_RiskWeightAxis::in-rbi-rep.xsd#in-rbi-rep_RiskWeight20PercentMember</t>
  </si>
  <si>
    <t>in-rbi-rep.xsd#in-rbi-rep_AssetClassExposureAxis::in-rbi-rep.xsd#in-rbi-rep_InvestmentSecuritiesBanksNotifiedPFIsGuaranteed:::in-rbi-rep.xsd#in-rbi-rep_RiskWeightAxis::in-rbi-rep.xsd#in-rbi-rep_RiskWeight20PercentMember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</si>
  <si>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CurrencyFuturesMember</t>
  </si>
  <si>
    <t>in-rbi-rep.xsd#in-rbi-rep_DurationOfDerivativesContractAxis::in-rbi-rep.xsd#in-rbi-rep_UptoOneYearMember:::in-rbi-rep.xsd#in-rbi-rep_TypeOfContractAndDerivativeProductAxis::in-rbi-rep.xsd#in-rbi-rep_CurrencyFuturesMember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</si>
  <si>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CurrencyFuturesMember</t>
  </si>
  <si>
    <t>in-rbi-rep.xsd#in-rbi-rep_AssetClassExposureAxis::in-rbi-rep.xsd#in-rbi-rep_InsuranceCoverUnderBusinessCreditShieldSimilarProductsMember</t>
  </si>
  <si>
    <t>in-rbi-rep.xsd#in-rbi-rep_AssetClassExposureAxis::in-rbi-rep.xsd#in-rbi-rep_AdvancesAgainstTermDepositsLifePoliciesNSCsIVPsKVPsMember:::in-rbi-rep.xsd#in-rbi-rep_RiskWeightAxis::in-rbi-rep.xsd#in-rbi-rep_RiskWeight0PercentMember</t>
  </si>
  <si>
    <t>in-rbi-rep.xsd#in-rbi-rep_AssetClassExposureAxis::in-rbi-rep.xsd#in-rbi-rep_LeasedAssetsMember:::in-rbi-rep.xsd#in-rbi-rep_RiskWeightAxis::in-rbi-rep.xsd#in-rbi-rep_RiskWeight100PercentMember</t>
  </si>
  <si>
    <t>in-rbi-rep.xsd#in-rbi-rep_AssetClassExposureAxis::in-rbi-rep.xsd#in-rbi-rep_ConsumerCreditIncludingPersonalLoansAndCreditCardReceivablesMember:::in-rbi-rep.xsd#in-rbi-rep_RiskWeightAxis::in-rbi-rep.xsd#in-rbi-rep_RiskWeight125PercentMember</t>
  </si>
  <si>
    <t>in-rbi-rep.xsd#in-rbi-rep_AssetClassExposureAxis::in-rbi-rep.xsd#in-rbi-rep_CommercialRealEstateMember:::in-rbi-rep.xsd#in-rbi-rep_RiskWeightAxis::in-rbi-rep.xsd#in-rbi-rep_RiskWeight100PercentMember</t>
  </si>
  <si>
    <t>in-rbi-rep.xsd#in-rbi-rep_AssetClassExposureAxis::in-rbi-rep.xsd#in-rbi-rep_EducationalLoansMember:::in-rbi-rep.xsd#in-rbi-rep_RiskWeightAxis::in-rbi-rep.xsd#in-rbi-rep_RiskWeight100PercentMember</t>
  </si>
  <si>
    <t>in-rbi-rep.xsd#in-rbi-rep_AssetClassExposureAxis::in-rbi-rep.xsd#in-rbi-rep_LoansUpto1LakhsAgainstGoldAndSilverOrnamentsMember:::in-rbi-rep.xsd#in-rbi-rep_RiskWeightAxis::in-rbi-rep.xsd#in-rbi-rep_RiskWeight50PercentMember</t>
  </si>
  <si>
    <t>in-rbi-rep.xsd#in-rbi-rep_AssetClassExposureAxis::in-rbi-rep.xsd#in-rbi-rep_InsuranceCoverGuaranteedMember:::in-rbi-rep.xsd#in-rbi-rep_RiskWeightAxis::in-rbi-rep.xsd#in-rbi-rep_RiskWeight50PercentMember</t>
  </si>
  <si>
    <t>in-rbi-rep.xsd#in-rbi-rep_AssetClassExposureAxis::in-rbi-rep.xsd#in-rbi-rep_InsuranceCoverUncoveredMember:::in-rbi-rep.xsd#in-rbi-rep_RiskWeightAxis::in-rbi-rep.xsd#in-rbi-rep_RiskWeight100PercentMember</t>
  </si>
  <si>
    <t>in-rbi-rep.xsd#in-rbi-rep_AssetClassExposureAxis::in-rbi-rep.xsd#in-rbi-rep_LoansAndAdvancesAllOtherLoansAndAdvancesMember:::in-rbi-rep.xsd#in-rbi-rep_RiskWeightAxis::in-rbi-rep.xsd#in-rbi-rep_RiskWeight100PercentMember</t>
  </si>
  <si>
    <t>in-rbi-rep.xsd#in-rbi-rep_AssetClassExposureAxis::in-rbi-rep.xsd#in-rbi-rep_OtherAssetsMember</t>
  </si>
  <si>
    <t>in-rbi-rep.xsd#in-rbi-rep_AssetClassExposureAxis::in-rbi-rep.xsd#in-rbi-rep_OtherAssetsInterestDueAccuredOnSecuritiesMember</t>
  </si>
  <si>
    <t>in-rbi-rep.xsd#in-rbi-rep_AssetClassExposureAxis::in-rbi-rep.xsd#in-rbi-rep_OtherAssestsInterestDueAccuredOnGovtSecuritiesOtherApprovedSecuritiesMember:::in-rbi-rep.xsd#in-rbi-rep_RiskWeightAxis::in-rbi-rep.xsd#in-rbi-rep_RiskWeight0PercentMember</t>
  </si>
  <si>
    <t>in-rbi-rep.xsd#in-rbi-rep_BankCode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</si>
  <si>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</si>
  <si>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</si>
  <si>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</si>
  <si>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</si>
  <si>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</si>
  <si>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</si>
  <si>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</si>
  <si>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</si>
  <si>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</si>
  <si>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</si>
  <si>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</si>
  <si>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</si>
  <si>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</si>
  <si>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in-rbi-rep.xsd#in-rbi-rep_ClientObligantOrGuarantorAxis::in-rbi-rep.xsd#in-rbi-rep_BanksMember:::in-rbi-rep.xsd#in-rbi-rep_ContingentCreditExposureAxis::in-rbi-rep.xsd#in-rbi-rep_UndrawnCommittedCreditLinesMember:::in-rbi-rep.xsd#in-rbi-rep_RiskWeightAxis::in-rbi-rep.xsd#in-rbi-rep_RiskWeight20PercentMember</t>
  </si>
  <si>
    <t>5.18. NPA Investment purchased from other banks</t>
  </si>
  <si>
    <t>5.19. Investments in instruments issued by NBFC-ND-SI</t>
  </si>
  <si>
    <t>5.21. ODS - All other investments</t>
  </si>
  <si>
    <t>9.1.1. Interest bearing staff loans &amp; advances covered by superannuation benefits and mortgage of flat / house.</t>
  </si>
  <si>
    <t>9.1.2. Interest bearing staff loans &amp; advances not covered by superannuation benefits / mortgage of flat / house</t>
  </si>
  <si>
    <t>9.3. (L and A) - To Govt. (GOI/State)</t>
  </si>
  <si>
    <t>in-rbi-rep.xsd#in-rbi-rep_DurationOfDerivativesContractAxis::in-rbi-rep.xsd#in-rbi-rep_MorethanFiveYearsMember:::in-rbi-rep.xsd#in-rbi-rep_TypeOfContractAndDerivativeProductAxis::in-rbi-rep.xsd#in-rbi-rep_CrossCurrencySwapsMember</t>
  </si>
  <si>
    <t>in-rbi-rep.xsd#in-rbi-rep_TypeOfContractAndDerivativeProductAxis::in-rbi-rep.xsd#in-rbi-rep_DerivativeOthersMember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</si>
  <si>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DerivativeOthersMember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</si>
  <si>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DerivativeOthersMember</t>
  </si>
  <si>
    <t>9.7. (L and A) - Advances covered by ECGC/DICGC (1+2)</t>
  </si>
  <si>
    <t>9.7.1. (L and A) - Advances covered by ECGC/DICGC guaranteed amount</t>
  </si>
  <si>
    <t>in-rbi-rep.xsd#in-rbi-rep_ClientObligantOrGuarantorAxis::in-rbi-rep.xsd#in-rbi-rep_GovtMember:::in-rbi-rep.xsd#in-rbi-rep_ContingentCreditExposureAxis::in-rbi-rep.xsd#in-rbi-rep_LCDocumentaryMember:::in-rbi-rep.xsd#in-rbi-rep_RiskWeightAxis::in-rbi-rep.xsd#in-rbi-rep_RiskWeight0PercentMember</t>
  </si>
  <si>
    <t>5.7. ODS - Investment in subordinated debt in the form of Tier II Capital Bonds issued by other banks/ notified PFIs</t>
  </si>
  <si>
    <t>Philippines, Pesos</t>
  </si>
  <si>
    <t>XPT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</si>
  <si>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CurrencyOptionsMember</t>
  </si>
  <si>
    <t>in-rbi-rep.xsd#in-rbi-rep_DurationOfDerivativesContractAxis::in-rbi-rep.xsd#in-rbi-rep_UptoOneYearMember:::in-rbi-rep.xsd#in-rbi-rep_TypeOfContractAndDerivativeProductAxis::in-rbi-rep.xsd#in-rbi-rep_InterestRateOptionsMember</t>
  </si>
  <si>
    <t>in-rbi-rep.xsd#in-rbi-rep_AssetClassExposureAxis::in-rbi-rep.xsd#in-rbi-rep_InvestmentsDebenturesBondsSecurityReceiptsPassthroughCertificatesIssuedBySecuritisationCompanySPVsReconstructionCompanyHeldByBanksInvestmentsMember:::in-rbi-rep.xsd#in-rbi-rep_RiskWeightAxis::in-rbi-rep.xsd#in-rbi-rep_RiskWeight100PercentMember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</si>
  <si>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</si>
  <si>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</si>
  <si>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</si>
  <si>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</si>
  <si>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</si>
  <si>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</si>
  <si>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</si>
  <si>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</si>
  <si>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</si>
  <si>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</si>
  <si>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</si>
  <si>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</si>
  <si>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</si>
  <si>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</si>
  <si>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</si>
  <si>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</si>
  <si>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</si>
  <si>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</si>
  <si>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</si>
  <si>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</si>
  <si>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</si>
  <si>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</si>
  <si>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in-rbi-rep.xsd#in-rbi-rep_RegionOfBusinessAxis::in-rbi-rep.xsd#in-rbi-rep_OverseasMember</t>
  </si>
  <si>
    <t>in-rbi-rep.xsd#in-rbi-rep_RiskWeightAssets</t>
  </si>
  <si>
    <t>7b2946a5-8b06-4dbb-b5a7-48061629d78a:~:ComputationOfCapitalBase(IB):~:NotMandatory:~:True:~::~:</t>
  </si>
  <si>
    <t>Paid Up Capital</t>
  </si>
  <si>
    <t>Reserves</t>
  </si>
  <si>
    <t>Surplus Unallocated</t>
  </si>
  <si>
    <t>Perpetual Non-Cumulative Preference Shares</t>
  </si>
  <si>
    <t>Innovative Perpetual Debt Instruments</t>
  </si>
  <si>
    <t>Any Other</t>
  </si>
  <si>
    <t>Losses of prior years</t>
  </si>
  <si>
    <t>Other Intangible Assets</t>
  </si>
  <si>
    <t>Investments in subsidaries</t>
  </si>
  <si>
    <t>Deficit in loan loss provisions</t>
  </si>
  <si>
    <t>First loss credit enhancehement provided for securitised assets</t>
  </si>
  <si>
    <t>Second loss credit enhancehement provided for securitised assets</t>
  </si>
  <si>
    <t>Any Other Deductions</t>
  </si>
  <si>
    <t>Deductions - Total</t>
  </si>
  <si>
    <t>Property Revaluation Reserves (as per DBOD circular)</t>
  </si>
  <si>
    <t>Undisclosed Reserves</t>
  </si>
  <si>
    <t>Investment Fluctuation reserves</t>
  </si>
  <si>
    <t>Hybrid Capital</t>
  </si>
  <si>
    <t>Cumulative Perputual Preference Shares</t>
  </si>
  <si>
    <t>General Provisions</t>
  </si>
  <si>
    <t>Debt Capital Instruments eligible for inclusion as Upper Tier II Capital</t>
  </si>
  <si>
    <t>Amount of IPDI (Innovative perpetual debt instruments) as per extant guidelines</t>
  </si>
  <si>
    <t>SubOrdinated term Debt</t>
  </si>
  <si>
    <t>Preference Shares</t>
  </si>
  <si>
    <t>Tier II Capital - Gross Total</t>
  </si>
  <si>
    <t>Deductions [ (i)+ (ii)+ (iii) + (iv) ]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</si>
  <si>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</si>
  <si>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</si>
  <si>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</si>
  <si>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</si>
  <si>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</si>
  <si>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</si>
  <si>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</si>
  <si>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</si>
  <si>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</si>
  <si>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</si>
  <si>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</si>
  <si>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</si>
  <si>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</si>
  <si>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</si>
  <si>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</si>
  <si>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</si>
  <si>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</si>
  <si>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</si>
  <si>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</si>
  <si>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</si>
  <si>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Sub-total (Overseas Operations)</t>
  </si>
  <si>
    <t>Derivatives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</si>
  <si>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</si>
  <si>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</si>
  <si>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</si>
  <si>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</si>
  <si>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</si>
  <si>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</si>
  <si>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</si>
  <si>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</si>
  <si>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</si>
  <si>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</si>
  <si>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in-rbi-rep.xsd#in-rbi-rep_CategoryOfBanksAxis::in-rbi-rep.xsd#in-rbi-rep_IndianBanksMember:::in-rbi-rep.xsd#in-rbi-rep_ExposureClassAxis::in-rbi-rep.xsd#in-rbi-rep_RiskWeightAssetsAndExposureContractDerivativesMember:::in-rbi-rep.xsd#in-rbi-rep_RegionOfBusinessAxis::in-rbi-rep.xsd#in-rbi-rep_OverseasMember</t>
  </si>
  <si>
    <t>in-rbi-rep.xsd#in-rbi-rep_CategoryOfBanksAxis::in-rbi-rep.xsd#in-rbi-rep_IndianBanksMember:::in-rbi-rep.xsd#in-rbi-rep_RegionOfBusinessAxis::in-rbi-rep.xsd#in-rbi-rep_OverseasMember</t>
  </si>
  <si>
    <t>in-rbi-rep.xsd#in-rbi-rep_CategoryOfBanksAxis::in-rbi-rep.xsd#in-rbi-rep_ForeignBanksMember</t>
  </si>
  <si>
    <t>in-rbi-rep.xsd#in-rbi-rep_CategoryOfBanksAxis::in-rbi-rep.xsd#in-rbi-rep_ForeignBanksMember:::in-rbi-rep.xsd#in-rbi-rep_ExposureClassAxis::in-rbi-rep.xsd#in-rbi-rep_RiskWeightAssetsAndExposureAssetsMember:::in-rbi-rep.xsd#in-rbi-rep_RegionOfBusinessAxis::in-rbi-rep.xsd#in-rbi-rep_DomesticMember</t>
  </si>
  <si>
    <t>in-rbi-rep.xsd#in-rbi-rep_CategoryOfBanksAxis::in-rbi-rep.xsd#in-rbi-rep_ForeignBanksMember:::in-rbi-rep.xsd#in-rbi-rep_ExposureClassAxis::in-rbi-rep.xsd#in-rbi-rep_RiskWeightAssetsAndExposureContingentCreditExposureMember:::in-rbi-rep.xsd#in-rbi-rep_RegionOfBusinessAxis::in-rbi-rep.xsd#in-rbi-rep_DomesticMember</t>
  </si>
  <si>
    <t>in-rbi-rep.xsd#in-rbi-rep_CategoryOfBanksAxis::in-rbi-rep.xsd#in-rbi-rep_ForeignBanksMember:::in-rbi-rep.xsd#in-rbi-rep_ExposureClassAxis::in-rbi-rep.xsd#in-rbi-rep_RiskWeightAssetsAndExposureContractDerivativesMember:::in-rbi-rep.xsd#in-rbi-rep_RegionOfBusinessAxis::in-rbi-rep.xsd#in-rbi-rep_DomesticMember</t>
  </si>
  <si>
    <t>in-rbi-rep.xsd#in-rbi-rep_CategoryOfBanksAxis::in-rbi-rep.xsd#in-rbi-rep_ForeignBanksMember:::in-rbi-rep.xsd#in-rbi-rep_RegionOfBusinessAxis::in-rbi-rep.xsd#in-rbi-rep_DomesticMember</t>
  </si>
  <si>
    <t>in-rbi-rep.xsd#in-rbi-rep_CategoryOfBanksAxis::in-rbi-rep.xsd#in-rbi-rep_ForeignBanksMember:::in-rbi-rep.xsd#in-rbi-rep_ExposureClassAxis::in-rbi-rep.xsd#in-rbi-rep_RiskWeightAssetsAndExposureAssetsMember:::in-rbi-rep.xsd#in-rbi-rep_RegionOfBusinessAxis::in-rbi-rep.xsd#in-rbi-rep_OverseasMember</t>
  </si>
  <si>
    <t>in-rbi-rep.xsd#in-rbi-rep_CategoryOfBanksAxis::in-rbi-rep.xsd#in-rbi-rep_ForeignBanksMember:::in-rbi-rep.xsd#in-rbi-rep_ExposureClassAxis::in-rbi-rep.xsd#in-rbi-rep_RiskWeightAssetsAndExposureContingentCreditExposureMember:::in-rbi-rep.xsd#in-rbi-rep_RegionOfBusinessAxis::in-rbi-rep.xsd#in-rbi-rep_OverseasMember</t>
  </si>
  <si>
    <t>in-rbi-rep.xsd#in-rbi-rep_CategoryOfBanksAxis::in-rbi-rep.xsd#in-rbi-rep_ForeignBanksMember:::in-rbi-rep.xsd#in-rbi-rep_ExposureClassAxis::in-rbi-rep.xsd#in-rbi-rep_RiskWeightAssetsAndExposureContractDerivativesMember:::in-rbi-rep.xsd#in-rbi-rep_RegionOfBusinessAxis::in-rbi-rep.xsd#in-rbi-rep_OverseasMember</t>
  </si>
  <si>
    <t>in-rbi-rep.xsd#in-rbi-rep_CategoryOfBanksAxis::in-rbi-rep.xsd#in-rbi-rep_ForeignBanksMember:::in-rbi-rep.xsd#in-rbi-rep_RegionOfBusinessAxis::in-rbi-rep.xsd#in-rbi-rep_OverseasMember</t>
  </si>
  <si>
    <t>Bank Category</t>
  </si>
  <si>
    <t>in-rbi-rep.xsd#in-rbi-rep_BankCategory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</si>
  <si>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CurrencyFuturesMember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</si>
  <si>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CurrencyFutures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</si>
  <si>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CurrencyFuturesMember</t>
  </si>
  <si>
    <t>in-rbi-rep.xsd#in-rbi-rep_DurationOfDerivativesContractAxis::in-rbi-rep.xsd#in-rbi-rep_MorethanFiveYearsMember:::in-rbi-rep.xsd#in-rbi-rep_TypeOfContractAndDerivativeProductAxis::in-rbi-rep.xsd#in-rbi-rep_CurrencyFuturesMember</t>
  </si>
  <si>
    <t>in-rbi-rep.xsd#in-rbi-rep_TypeOfContractAndDerivativeProductAxis::in-rbi-rep.xsd#in-rbi-rep_CurrencyOptionsMember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</si>
  <si>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CurrencyOptionsMember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</si>
  <si>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CurrencyOptions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</si>
  <si>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CurrencyOptionsMember</t>
  </si>
  <si>
    <t>in-rbi-rep.xsd#in-rbi-rep_InvestmentFluctuationReserves</t>
  </si>
  <si>
    <t>in-rbi-rep.xsd#in-rbi-rep_HybridCapital</t>
  </si>
  <si>
    <t>in-rbi-rep.xsd#in-rbi-rep_PerpetualCumulativePreferenceShares</t>
  </si>
  <si>
    <t>in-rbi-rep.xsd#in-rbi-rep_GeneralProvisionAndLossReserves</t>
  </si>
  <si>
    <t>in-rbi-rep.xsd#in-rbi-rep_AccountNameAxis</t>
  </si>
  <si>
    <t>in-rbi-rep.xsd#in-rbi-rep_ClientObligantOrGuarantorAxis::in-rbi-rep.xsd#in-rbi-rep_GovtMember:::in-rbi-rep.xsd#in-rbi-rep_ContingentCreditExposureAxis::in-rbi-rep.xsd#in-rbi-rep_TransactionsAssetsSaleRecourseMember:::in-rbi-rep.xsd#in-rbi-rep_RiskWeightAxis::in-rbi-rep.xsd#in-rbi-rep_RiskWeight0PercentMember</t>
  </si>
  <si>
    <t>in-rbi-rep.xsd#in-rbi-rep_ClientObligantOrGuarantorAxis::in-rbi-rep.xsd#in-rbi-rep_BanksMember:::in-rbi-rep.xsd#in-rbi-rep_ContingentCreditExposureAxis::in-rbi-rep.xsd#in-rbi-rep_TransactionsAssetsSaleRecourseMember:::in-rbi-rep.xsd#in-rbi-rep_RiskWeightAxis::in-rbi-rep.xsd#in-rbi-rep_RiskWeight20PercentMember</t>
  </si>
  <si>
    <t>in-rbi-rep.xsd#in-rbi-rep_ClientObligantOrGuarantorAxis::in-rbi-rep.xsd#in-rbi-rep_OthersMember:::in-rbi-rep.xsd#in-rbi-rep_ContingentCreditExposureAxis::in-rbi-rep.xsd#in-rbi-rep_TransactionsAssetsSaleRecourseMember:::in-rbi-rep.xsd#in-rbi-rep_RiskWeightAxis::in-rbi-rep.xsd#in-rbi-rep_RiskWeight100PercentMember</t>
  </si>
  <si>
    <t>in-rbi-rep.xsd#in-rbi-rep_ContingentCreditExposureAxis::in-rbi-rep.xsd#in-rbi-rep_TransactionsAssetsSaleRecourseMember</t>
  </si>
  <si>
    <t>in-rbi-rep.xsd#in-rbi-rep_ClientObligantOrGuarantorAxis::in-rbi-rep.xsd#in-rbi-rep_GovtMember:::in-rbi-rep.xsd#in-rbi-rep_ContingentCreditExposureAxis::in-rbi-rep.xsd#in-rbi-rep_ContingentLiabilitiesMember:::in-rbi-rep.xsd#in-rbi-rep_RiskWeightAxis::in-rbi-rep.xsd#in-rbi-rep_RiskWeight0PercentMember</t>
  </si>
  <si>
    <t>in-rbi-rep.xsd#in-rbi-rep_ClientObligantOrGuarantorAxis::in-rbi-rep.xsd#in-rbi-rep_BanksMember:::in-rbi-rep.xsd#in-rbi-rep_ContingentCreditExposureAxis::in-rbi-rep.xsd#in-rbi-rep_ContingentLiabilitiesMember:::in-rbi-rep.xsd#in-rbi-rep_RiskWeightAxis::in-rbi-rep.xsd#in-rbi-rep_RiskWeight20PercentMember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</si>
  <si>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</si>
  <si>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</si>
  <si>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</si>
  <si>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</si>
  <si>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</si>
  <si>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</si>
  <si>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</si>
  <si>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ii) On Equities</t>
  </si>
  <si>
    <t>iii) On Derivatives</t>
  </si>
  <si>
    <t>iii) On Foreign Exchange</t>
  </si>
  <si>
    <t>iv) On Precious metals</t>
  </si>
  <si>
    <t>v) On Derivatives</t>
  </si>
  <si>
    <t>iii) Others</t>
  </si>
  <si>
    <t xml:space="preserve">i) On Interest rate related 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</si>
  <si>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ForwardForexContractsExceptGoldMember</t>
  </si>
  <si>
    <t>in-rbi-rep.xsd#in-rbi-rep_DurationOfDerivativesContractAxis::in-rbi-rep.xsd#in-rbi-rep_MorethanOneYearLessthanEqualFiveYearsMember:::in-rbi-rep.xsd#in-rbi-rep_TypeOfContractAndDerivativeProductAxis::in-rbi-rep.xsd#in-rbi-rep_ForwardForexContractsExceptGoldMember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</si>
  <si>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ForwardForexContractsExceptGoldMember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</si>
  <si>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ForwardForexContractsExceptGoldMember</t>
  </si>
  <si>
    <t>a) Capital Charge on account of specific risk (i+ii+iii)</t>
  </si>
  <si>
    <t>Total Capital Charge on Trading Book (a + b)</t>
  </si>
  <si>
    <t>Credit Equivalent</t>
  </si>
  <si>
    <t>Section - B Contingent Credits Exposure (Domestic)</t>
  </si>
  <si>
    <t>in-rbi-rep.xsd#in-rbi-rep_DurationOfDerivativesContractAxis::in-rbi-rep.xsd#in-rbi-rep_MorethanOneYearLessthanEqualFiveYearsMember:::in-rbi-rep.xsd#in-rbi-rep_TypeOfContractAndDerivativeProductAxis::in-rbi-rep.xsd#in-rbi-rep_InterestRateFuturesMember</t>
  </si>
  <si>
    <t>in-rbi-rep.xsd#in-rbi-rep_AssetClassExposureAxis::in-rbi-rep.xsd#in-rbi-rep_EquitiesMember:::in-rbi-rep.xsd#in-rbi-rep_RiskWeightAxis::in-rbi-rep.xsd#in-rbi-rep_RiskWeight125PercentMember</t>
  </si>
  <si>
    <t>in-rbi-rep.xsd#in-rbi-rep_AssetClassExposureAxis::in-rbi-rep.xsd#in-rbi-rep_ForeignInvestmentsMember:::in-rbi-rep.xsd#in-rbi-rep_RiskWeightAxis::in-rbi-rep.xsd#in-rbi-rep_RiskWeight100PercentMember</t>
  </si>
  <si>
    <t>in-rbi-rep.xsd#in-rbi-rep_AssetClassExposureAxis::in-rbi-rep.xsd#in-rbi-rep_OtherParticipationsMember:::in-rbi-rep.xsd#in-rbi-rep_RiskWeightAxis::in-rbi-rep.xsd#in-rbi-rep_RiskWeight100PercentMember</t>
  </si>
  <si>
    <t>in-rbi-rep.xsd#in-rbi-rep_AssetClassExposureAxis::in-rbi-rep.xsd#in-rbi-rep_LoansAndAdvancesMember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</si>
  <si>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</si>
  <si>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</si>
  <si>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</si>
  <si>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</si>
  <si>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</si>
  <si>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</si>
  <si>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</si>
  <si>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</si>
  <si>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</si>
  <si>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</si>
  <si>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</si>
  <si>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</si>
  <si>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</si>
  <si>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</si>
  <si>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</si>
  <si>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</si>
  <si>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</si>
  <si>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</si>
  <si>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</si>
  <si>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</si>
  <si>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</si>
  <si>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</si>
  <si>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</si>
  <si>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</si>
  <si>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</si>
  <si>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</si>
  <si>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</si>
  <si>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Section A - Assets (Overseas)</t>
  </si>
  <si>
    <t>Section - B Contingent Credits Exposure (Overseas)</t>
  </si>
  <si>
    <t>Section - C Contracts And Derivatives (Overseas)</t>
  </si>
  <si>
    <t>RWAE - Trading Book (Overseas)</t>
  </si>
  <si>
    <t>RWAE - Trading Book (Domestic)</t>
  </si>
  <si>
    <t>Signatory Information</t>
  </si>
  <si>
    <t>Book Value (Net)</t>
  </si>
  <si>
    <t>Total Book Value</t>
  </si>
  <si>
    <t>Total Book Exposures (Gross)</t>
  </si>
  <si>
    <t>Total Book Exposures</t>
  </si>
  <si>
    <t>in-rbi-rep.xsd#in-rbi-rep_PotentialFutureCreditExposureConversionFactor</t>
  </si>
  <si>
    <t>in-rbi-rep.xsd#in-rbi-rep_NotionalPrincipalAmount</t>
  </si>
  <si>
    <t>in-rbi-rep.xsd#in-rbi-rep_PotentialExposure</t>
  </si>
  <si>
    <t>in-rbi-rep.xsd#in-rbi-rep_ReplacementCost</t>
  </si>
  <si>
    <t>in-rbi-rep.xsd#in-rbi-rep_CurrentExposure</t>
  </si>
  <si>
    <t>in-rbi-rep.xsd#in-rbi-rep_CreditEquivalentAmount</t>
  </si>
  <si>
    <t>Custom</t>
  </si>
  <si>
    <t>Potential Exposure</t>
  </si>
  <si>
    <t>One year or less</t>
  </si>
  <si>
    <t>Total</t>
  </si>
  <si>
    <t>Over one year to five years</t>
  </si>
  <si>
    <t>Over five years</t>
  </si>
  <si>
    <t>Interest Rate Contracts</t>
  </si>
  <si>
    <t>e2068d19-b882-4410-a4b2-25d5b7d92093:~:RWAEOverseasSECTIONAASSETS:~:NotMandatory:~:True:~::~:</t>
  </si>
  <si>
    <t>Of which held under Banking Book</t>
  </si>
  <si>
    <t>in-rbi-rep.xsd#in-rbi-rep_AssetClassExposureAxis::in-rbi-rep.xsd#in-rbi-rep_InvestmentSecuritisedPaperPertainingInfrastructureFacilityAsPerExtantDBODInstructionsMember:::in-rbi-rep.xsd#in-rbi-rep_RiskWeightAxis::in-rbi-rep.xsd#in-rbi-rep_RiskWeight50PercentMember</t>
  </si>
  <si>
    <t>5.20. Equity investments in subsidiaries, intangible assets and losses deducted from Tier I capital</t>
  </si>
  <si>
    <t>9.1. (L and A) - Staff loans and Advances 9.1.(1+2)</t>
  </si>
  <si>
    <t>9.2. (L and A) - Against bank deposits &amp; specified collateral</t>
  </si>
  <si>
    <t>9.4. (L and A) - Govt guaranteed advances 9.4.(1+2+3)</t>
  </si>
  <si>
    <t>9.4.1. (L and A) - Loans Gauranteed by Central Govmentent</t>
  </si>
  <si>
    <t>9.4.2. (L and A) - Loans Gauranteed by State Govmentent</t>
  </si>
  <si>
    <t>9.5. (L and A) - Bank guaranteed / Take out Finance (1+2)</t>
  </si>
  <si>
    <t>9.5.1. (L and A) - Bank guaranteed / Take out Finance</t>
  </si>
  <si>
    <t>9.5.2. (L and A) - Bank guaranteed / Take out Finance</t>
  </si>
  <si>
    <t>9.6. (L and A) - Bills purchased / Discounted / Negotiated under LCs or otherwise 9.6.(1+2+3)</t>
  </si>
  <si>
    <t>9.8. (L and A) - Housing loan against mortgage of house (1+2+3)</t>
  </si>
  <si>
    <t>9.8.1.1. Individual housing loans above Rs 30 lakh (LTV &lt;=75%)</t>
  </si>
  <si>
    <t>9.8.1.2. Individual housing loans above Rs 30 lakh (LTV &lt;=75%) - If Restrustured</t>
  </si>
  <si>
    <t>9.8.2.1. Individual housing loans upto Rs 30 lakh (LTV &lt;=75%)</t>
  </si>
  <si>
    <t>9.8.2.2. Individual housing loans upto Rs 30 lakh (LTV &lt;=75%) -If Restrustured</t>
  </si>
  <si>
    <t>9.8.3. All other Individual Housing Loans</t>
  </si>
  <si>
    <t>9.10. Loans granted to Public Sector Undertakings of GOI</t>
  </si>
  <si>
    <t>9.11. Loans granted to Public Sector Undertakings of State Governments</t>
  </si>
  <si>
    <t>9.15. Consumer Credit, including personal loans and credit card receivables</t>
  </si>
  <si>
    <t>9.16. Commercial Real Estate</t>
  </si>
  <si>
    <t>9.17. Education Loans</t>
  </si>
  <si>
    <t>9.18. Loans up to Rs. 1 Lakh against gold and silver ornaments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</si>
  <si>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OtherInterestRateContract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</si>
  <si>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OtherInterestRateContractsMember</t>
  </si>
  <si>
    <t>in-rbi-rep.xsd#in-rbi-rep_DurationOfDerivativesContractAxis::in-rbi-rep.xsd#in-rbi-rep_MorethanOneYearLessthanEqualFiveYearsMember:::in-rbi-rep.xsd#in-rbi-rep_TypeOfContractAndDerivativeProductAxis::in-rbi-rep.xsd#in-rbi-rep_OtherInterestRateContractsMember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</si>
  <si>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OtherInterestRateContractsMember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</si>
  <si>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OtherInterestRateContracts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</si>
  <si>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OtherInterestRateContractsMember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</si>
  <si>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CrossCurrencySwap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</si>
  <si>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CrossCurrencySwapsMember</t>
  </si>
  <si>
    <t>in-rbi-rep.xsd#in-rbi-rep_DurationOfDerivativesContractAxis::in-rbi-rep.xsd#in-rbi-rep_MorethanOneYearLessthanEqualFiveYearsMember:::in-rbi-rep.xsd#in-rbi-rep_TypeOfContractAndDerivativeProductAxis::in-rbi-rep.xsd#in-rbi-rep_CrossCurrencySwapsMember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</si>
  <si>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CrossCurrencySwapsMember</t>
  </si>
  <si>
    <t>Sub-total</t>
  </si>
  <si>
    <t>Domestic Operations</t>
  </si>
  <si>
    <t>Overseas Operations</t>
  </si>
  <si>
    <t>CRAR (%TC/TRWA)</t>
  </si>
  <si>
    <t>CORE CRAR (%CC/TRWA)</t>
  </si>
  <si>
    <t>9.8.2. Housing loans upto Rs 30 lakhs to individuals (LTV&lt;=75%) (1+2)</t>
  </si>
  <si>
    <t>9.9. (L and A) - SSI advances (1+2+3+4)</t>
  </si>
  <si>
    <t>9.9.1. (L and A) - SSI advances- Guaranteed Amount (Credit Guarantee Fund Trust for Small Industries -CGTSI)</t>
  </si>
  <si>
    <t>9.9.2. (L and A) - SSI advances - Uncovered Amount I</t>
  </si>
  <si>
    <t>9.9.3. (L and A) - SSI advances - Uncovered Amount II</t>
  </si>
  <si>
    <t>9.9.4 (L and A) -SSI advances -Uncovered Amount III</t>
  </si>
  <si>
    <t>9.12. Insurance cover under Business Credit Shield or similar products (1+2)</t>
  </si>
  <si>
    <t>9.12.1. Insurance cover - Guaranteed Amount</t>
  </si>
  <si>
    <t>9.12.2. Insurance cover - Uncovered Amount</t>
  </si>
  <si>
    <t>9.13. Advances against term deposits, Life Policies, NSCs, IVPs and KVPs where adequate margin is available</t>
  </si>
  <si>
    <t>9.14. Leased Assets</t>
  </si>
  <si>
    <t>9.22 Funded liquidity facility for securitisation of standard asset transactions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</si>
  <si>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</si>
  <si>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</si>
  <si>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</si>
  <si>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</si>
  <si>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</si>
  <si>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</si>
  <si>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</si>
  <si>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</si>
  <si>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</si>
  <si>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</si>
  <si>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</si>
  <si>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</si>
  <si>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</si>
  <si>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</si>
  <si>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</si>
  <si>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</si>
  <si>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</si>
  <si>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</si>
  <si>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</si>
  <si>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</si>
  <si>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Investments</t>
  </si>
  <si>
    <t>in-rbi-rep.xsd#in-rbi-rep_NonPerformingInvestments</t>
  </si>
  <si>
    <t>Non-performing Investments</t>
  </si>
  <si>
    <t>in-rbi-rep.xsd#in-rbi-rep_ProvisionsForNonPerformingInvestments</t>
  </si>
  <si>
    <t>Provisions for Non-performing Investments</t>
  </si>
  <si>
    <t>in-rbi-rep.xsd#in-rbi-rep_OperatingProfit</t>
  </si>
  <si>
    <t>Operating Profit</t>
  </si>
  <si>
    <t>in-rbi-rep.xsd#in-rbi-rep_NetProfit</t>
  </si>
  <si>
    <t>Net Profit</t>
  </si>
  <si>
    <t>67bbae3b-253b-4e87-9194-f0c65f79bfee:~:Signatory1:~:NotMandatory:~:True:~::~:</t>
  </si>
  <si>
    <t>Authorized Reporting Official</t>
  </si>
  <si>
    <t>Signature</t>
  </si>
  <si>
    <t>Name</t>
  </si>
  <si>
    <t>Designation</t>
  </si>
  <si>
    <t>Place</t>
  </si>
  <si>
    <t>Items in respect of which the bank is Contingently Liable</t>
  </si>
  <si>
    <t>in-rbi-rep.xsd#in-rbi-rep_ClientObligantOrGuarantorAxis::in-rbi-rep.xsd#in-rbi-rep_BanksMember:::in-rbi-rep.xsd#in-rbi-rep_ContingentCreditExposureAxis::in-rbi-rep.xsd#in-rbi-rep_FinancialGuaranteesMember:::in-rbi-rep.xsd#in-rbi-rep_RiskWeightAxis::in-rbi-rep.xsd#in-rbi-rep_RiskWeight20PercentMember</t>
  </si>
  <si>
    <t>in-rbi-rep.xsd#in-rbi-rep_ClientObligantOrGuarantorAxis::in-rbi-rep.xsd#in-rbi-rep_OthersMember:::in-rbi-rep.xsd#in-rbi-rep_ContingentCreditExposureAxis::in-rbi-rep.xsd#in-rbi-rep_FinancialGuaranteesMember:::in-rbi-rep.xsd#in-rbi-rep_RiskWeightAxis::in-rbi-rep.xsd#in-rbi-rep_RiskWeight100PercentMember</t>
  </si>
  <si>
    <t>in-rbi-rep.xsd#in-rbi-rep_ContingentCreditExposureAxis::in-rbi-rep.xsd#in-rbi-rep_FinancialGuaranteesMember</t>
  </si>
  <si>
    <t>in-rbi-rep.xsd#in-rbi-rep_ClientObligantOrGuarantorAxis::in-rbi-rep.xsd#in-rbi-rep_GovtMember:::in-rbi-rep.xsd#in-rbi-rep_ContingentCreditExposureAxis::in-rbi-rep.xsd#in-rbi-rep_OthersGuaranteesMember:::in-rbi-rep.xsd#in-rbi-rep_RiskWeightAxis::in-rbi-rep.xsd#in-rbi-rep_RiskWeight0PercentMember</t>
  </si>
  <si>
    <t>in-rbi-rep.xsd#in-rbi-rep_ClientObligantOrGuarantorAxis::in-rbi-rep.xsd#in-rbi-rep_BanksMember:::in-rbi-rep.xsd#in-rbi-rep_ContingentCreditExposureAxis::in-rbi-rep.xsd#in-rbi-rep_OthersGuaranteesMember:::in-rbi-rep.xsd#in-rbi-rep_RiskWeightAxis::in-rbi-rep.xsd#in-rbi-rep_RiskWeight20PercentMember</t>
  </si>
  <si>
    <t>in-rbi-rep.xsd#in-rbi-rep_ClientObligantOrGuarantorAxis::in-rbi-rep.xsd#in-rbi-rep_OthersMember:::in-rbi-rep.xsd#in-rbi-rep_ContingentCreditExposureAxis::in-rbi-rep.xsd#in-rbi-rep_OthersGuaranteesMember:::in-rbi-rep.xsd#in-rbi-rep_RiskWeightAxis::in-rbi-rep.xsd#in-rbi-rep_RiskWeight100PercentMember</t>
  </si>
  <si>
    <t>in-rbi-rep.xsd#in-rbi-rep_ContingentCreditExposureAxis::in-rbi-rep.xsd#in-rbi-rep_OthersGuaranteesMember</t>
  </si>
  <si>
    <t>in-rbi-rep.xsd#in-rbi-rep_ClientObligantOrGuarantorAxis::in-rbi-rep.xsd#in-rbi-rep_GovtMember:::in-rbi-rep.xsd#in-rbi-rep_ContingentCreditExposureAxis::in-rbi-rep.xsd#in-rbi-rep_AcceptancesEndorsementsMember:::in-rbi-rep.xsd#in-rbi-rep_RiskWeightAxis::in-rbi-rep.xsd#in-rbi-rep_RiskWeight0PercentMember</t>
  </si>
  <si>
    <t>in-rbi-rep.xsd#in-rbi-rep_ClientObligantOrGuarantorAxis::in-rbi-rep.xsd#in-rbi-rep_BanksMember:::in-rbi-rep.xsd#in-rbi-rep_ContingentCreditExposureAxis::in-rbi-rep.xsd#in-rbi-rep_AcceptancesEndorsementsMember:::in-rbi-rep.xsd#in-rbi-rep_RiskWeightAxis::in-rbi-rep.xsd#in-rbi-rep_RiskWeight20PercentMember</t>
  </si>
  <si>
    <t>in-rbi-rep.xsd#in-rbi-rep_ClientObligantOrGuarantorAxis::in-rbi-rep.xsd#in-rbi-rep_OthersMember:::in-rbi-rep.xsd#in-rbi-rep_ContingentCreditExposureAxis::in-rbi-rep.xsd#in-rbi-rep_AcceptancesEndorsementsMember:::in-rbi-rep.xsd#in-rbi-rep_RiskWeightAxis::in-rbi-rep.xsd#in-rbi-rep_RiskWeight100PercentMember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</si>
  <si>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CurrencyFuturesMember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</si>
  <si>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CurrencyFuturesMember</t>
  </si>
  <si>
    <t>in-rbi-rep.xsd#in-rbi-rep_AssetClassExposureAxis::in-rbi-rep.xsd#in-rbi-rep_ResiduaryOtherAssetsMember:::in-rbi-rep.xsd#in-rbi-rep_RiskWeightAxis::in-rbi-rep.xsd#in-rbi-rep_RiskWeight0PercentMember</t>
  </si>
  <si>
    <t>in-rbi-rep.xsd#in-rbi-rep_CapitalChargeOnAccountOfForeignExchange</t>
  </si>
  <si>
    <t>Pakistan, Rupees</t>
  </si>
  <si>
    <t>XPD</t>
  </si>
  <si>
    <t>Palladium Ounces</t>
  </si>
  <si>
    <t>PAB</t>
  </si>
  <si>
    <t>Panama, Balboa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</si>
  <si>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ForwardGoldContract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</si>
  <si>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ForwardGoldContractsMember</t>
  </si>
  <si>
    <t>in-rbi-rep.xsd#in-rbi-rep_DurationOfDerivativesContractAxis::in-rbi-rep.xsd#in-rbi-rep_MorethanOneYearLessthanEqualFiveYearsMember:::in-rbi-rep.xsd#in-rbi-rep_TypeOfContractAndDerivativeProductAxis::in-rbi-rep.xsd#in-rbi-rep_ForwardGoldContractsMember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</si>
  <si>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ForwardGoldContractsMember</t>
  </si>
  <si>
    <t>Local capital funds</t>
  </si>
  <si>
    <t>Capital Reserves (Excl. Reval. Reserves)</t>
  </si>
  <si>
    <t>Statuatory Reserve Fund</t>
  </si>
  <si>
    <t>Remittable Surplus</t>
  </si>
  <si>
    <t>Perpetual Non-Comulative Preference Shares</t>
  </si>
  <si>
    <t>Local Own Funds</t>
  </si>
  <si>
    <t>Losses of prior years funded by Head Office</t>
  </si>
  <si>
    <t>Debit balance in Head Office A/C</t>
  </si>
  <si>
    <t>Intangible Assets</t>
  </si>
  <si>
    <t>Credit losses not provided for</t>
  </si>
  <si>
    <t>Investments in subsidiaries in India (Financial)</t>
  </si>
  <si>
    <t>First Loss Credit Enhancement Provided for Securitised Assets</t>
  </si>
  <si>
    <t>Second Loss Credit Enhancement Provided for Securitised Assets</t>
  </si>
  <si>
    <t>Any other eligible deductions</t>
  </si>
  <si>
    <t>Property Revaluation Reserves</t>
  </si>
  <si>
    <t>General loss reserves</t>
  </si>
  <si>
    <t>Investment Fluctuation Reserves</t>
  </si>
  <si>
    <t>Debt Capital Instruents eligible for inclusion as Upper Tier II Capital</t>
  </si>
  <si>
    <t>Amount of IPDI (Innovative Perpetual Debt Instruments) as per extant guidelines</t>
  </si>
  <si>
    <t>Sub-ordinated Term debt</t>
  </si>
  <si>
    <t>(i) First loss credit enhancement provided for securitised assets</t>
  </si>
  <si>
    <t>(ii) Second loss credit enjancement provided for securitised assets</t>
  </si>
  <si>
    <t>(iii) Investment and Subsidiaries</t>
  </si>
  <si>
    <t>(iv) Any other deduction</t>
  </si>
  <si>
    <t>(Less) Head room deduction</t>
  </si>
  <si>
    <t>in-rbi-rep.xsd#in-rbi-rep_LocalCapitalFunds</t>
  </si>
  <si>
    <t>in-rbi-rep.xsd#in-rbi-rep_CapitalReserveExcludingRevaluationReserve</t>
  </si>
  <si>
    <t>in-rbi-rep.xsd#in-rbi-rep_StatutoryReserveFund</t>
  </si>
  <si>
    <t>in-rbi-rep.xsd#in-rbi-rep_RemittableSurplus</t>
  </si>
  <si>
    <t>in-rbi-rep.xsd#in-rbi-rep_PerpetualNonCumulativePreferenceShares</t>
  </si>
  <si>
    <t>in-rbi-rep.xsd#in-rbi-rep_InnovativePerpetualDebtInstruments</t>
  </si>
  <si>
    <t>in-rbi-rep.xsd#in-rbi-rep_OtherInstrument</t>
  </si>
  <si>
    <t>in-rbi-rep.xsd#in-rbi-rep_LocalOwnFunds</t>
  </si>
  <si>
    <t>in-rbi-rep.xsd#in-rbi-rep_LossesOfPriorYearsFundedByHeadOffice</t>
  </si>
  <si>
    <t>in-rbi-rep.xsd#in-rbi-rep_LossToDateInCurrentYear</t>
  </si>
  <si>
    <t>in-rbi-rep.xsd#in-rbi-rep_DebitBalanceHeadOfficeAccount</t>
  </si>
  <si>
    <t>in-rbi-rep.xsd#in-rbi-rep_IntangibleAssets</t>
  </si>
  <si>
    <t>in-rbi-rep.xsd#in-rbi-rep_CreditLossesNotProvidedFor</t>
  </si>
  <si>
    <t>in-rbi-rep.xsd#in-rbi-rep_InvestmentsInSubsidariesInIndia</t>
  </si>
  <si>
    <t>in-rbi-rep.xsd#in-rbi-rep_OtherDeductions</t>
  </si>
  <si>
    <t>in-rbi-rep.xsd#in-rbi-rep_AggregateDeductions</t>
  </si>
  <si>
    <t>in-rbi-rep.xsd#in-rbi-rep_CoreCapitalNet</t>
  </si>
  <si>
    <t>in-rbi-rep.xsd#in-rbi-rep_PropertyRevaluationReserves</t>
  </si>
  <si>
    <t>in-rbi-rep.xsd#in-rbi-rep_GeneralLossReserves</t>
  </si>
  <si>
    <t>in-rbi-rep.xsd#in-rbi-rep_InnovativePerpetualDebtInstrumentsAmountAsPerExtantGuidelines</t>
  </si>
  <si>
    <t>in-rbi-rep.xsd#in-rbi-rep_InvestmentAndSubsidiaries</t>
  </si>
  <si>
    <t>5.1. ODS - Investment in other securities where payment of interest and repayment of principal are guaranteed by Central govt</t>
  </si>
  <si>
    <t>5.2. ODS - Investment in other securities where payment of interest and repayment of principal are guaranteed by State govt</t>
  </si>
  <si>
    <t>5.3. ODS - Govt guaranteed securities of Govt undertakings which do not form part of the approved market borrowing programme</t>
  </si>
  <si>
    <t>5.4. ODS - State Govt guaranteed other securities(Default in payment of interest/principal)</t>
  </si>
  <si>
    <t>5.5. ODS - Investment in bonds / debentures issued by other banks/PFIs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</si>
  <si>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BasisSwaps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</si>
  <si>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BasisSwapsMember</t>
  </si>
  <si>
    <t>3.3. SLR - Investment in other approved securities where payment of interest and repayment of principals are not guaranteed by Central/State govts</t>
  </si>
  <si>
    <t>in-rbi-rep.xsd#in-rbi-rep_ExposureClassAxis::in-rbi-rep.xsd#in-rbi-rep_RiskWeightAssetsAndExposureAssetsMember:::in-rbi-rep.xsd#in-rbi-rep_RegionOfBusinessAxis::in-rbi-rep.xsd#in-rbi-rep_DomesticMember</t>
  </si>
  <si>
    <t>in-rbi-rep.xsd#in-rbi-rep_ExposureClassAxis::in-rbi-rep.xsd#in-rbi-rep_RiskWeightAssetsAndExposureContingentCreditExposureMember:::in-rbi-rep.xsd#in-rbi-rep_RegionOfBusinessAxis::in-rbi-rep.xsd#in-rbi-rep_DomesticMember</t>
  </si>
  <si>
    <t>Risk Weighted Assets (Domestic Operations) - Banking Book</t>
  </si>
  <si>
    <t>Risk Weighted Assets (Overseas Operations) - Banking Book</t>
  </si>
  <si>
    <t>Risk Weighted Assets - Trading Book</t>
  </si>
  <si>
    <t>Total Risk Weighted Assets(TRWA)</t>
  </si>
  <si>
    <t>in-rbi-rep.xsd#in-rbi-rep_SecondLossCreditEnhancementProvidedForSecuritisedAssetsTierII</t>
  </si>
  <si>
    <t>in-rbi-rep.xsd#in-rbi-rep_SecondLossCreditEnhancementProvidedForSecuritisedAssetsTierI</t>
  </si>
  <si>
    <t>in-rbi-rep.xsd#in-rbi-rep_DurationOfDerivativesContractAxis::in-rbi-rep.xsd#in-rbi-rep_MorethanFiveYearsMember:::in-rbi-rep.xsd#in-rbi-rep_TypeOfContractAndDerivativeProductAxis::in-rbi-rep.xsd#in-rbi-rep_BasisSwapsMember</t>
  </si>
  <si>
    <t>i) On Interest rate related instruments</t>
  </si>
  <si>
    <t>i) On Interest rate related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</si>
  <si>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</si>
  <si>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</si>
  <si>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</si>
  <si>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</si>
  <si>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</si>
  <si>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</si>
  <si>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</si>
  <si>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</si>
  <si>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</si>
  <si>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</si>
  <si>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in-rbi-rep.xsd#in-rbi-rep_ReportStatus</t>
  </si>
  <si>
    <t>in-rbi-rep.xsd#in-rbi-rep_AssetClassExposureAxis::in-rbi-rep.xsd#in-rbi-rep_GovernmentGuaranteedSecuritiesOfGovtUndertakingsNotPartOfApprovedMarketBorrowingProgrammeMember:::in-rbi-rep.xsd#in-rbi-rep_RiskWeightAxis::in-rbi-rep.xsd#in-rbi-rep_RiskWeight20PercentMember</t>
  </si>
  <si>
    <t>in-rbi-rep.xsd#in-rbi-rep_AssetClassExposureAxis::in-rbi-rep.xsd#in-rbi-rep_LoansAndAdvancesToGovernmentMember:::in-rbi-rep.xsd#in-rbi-rep_RiskWeightAxis::in-rbi-rep.xsd#in-rbi-rep_RiskWeight0PercentMember</t>
  </si>
  <si>
    <t>in-rbi-rep.xsd#in-rbi-rep_AssetClassExposureAxis::in-rbi-rep.xsd#in-rbi-rep_LoansAndAdvancesGovernmentGuaranteedAdvancesMember</t>
  </si>
  <si>
    <t>in-rbi-rep.xsd#in-rbi-rep_AssetClassExposureAxis::in-rbi-rep.xsd#in-rbi-rep_LoansAndAdvancesLoansGuaranteedCentralGovermentMember:::in-rbi-rep.xsd#in-rbi-rep_RiskWeightAxis::in-rbi-rep.xsd#in-rbi-rep_RiskWeight0PercentMember</t>
  </si>
  <si>
    <t>in-rbi-rep.xsd#in-rbi-rep_AssetClassExposureAxis::in-rbi-rep.xsd#in-rbi-rep_LoansAndAdvancesLoanGuaranteedByStateGovernmentMember:::in-rbi-rep.xsd#in-rbi-rep_RiskWeightAxis::in-rbi-rep.xsd#in-rbi-rep_RiskWeight0PercentMember</t>
  </si>
  <si>
    <t>in-rbi-rep.xsd#in-rbi-rep_AssetClassExposureAxis::in-rbi-rep.xsd#in-rbi-rep_LoansAndAdvancesStateGovernmentGuaranteedAdvancesMember:::in-rbi-rep.xsd#in-rbi-rep_RiskWeightAxis::in-rbi-rep.xsd#in-rbi-rep_RiskWeight100PercentMember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</si>
  <si>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SingleCurrencyFloatingFloatingInterestRateSwapsMember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</si>
  <si>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SingleCurrencyFloatingFloatingInterestRateSwaps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</si>
  <si>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SingleCurrencyFloatingFloatingInterestRateSwapsMember</t>
  </si>
  <si>
    <t>in-rbi-rep.xsd#in-rbi-rep_DurationOfDerivativesContractAxis::in-rbi-rep.xsd#in-rbi-rep_UptoOneYearMember:::in-rbi-rep.xsd#in-rbi-rep_TypeOfContractAndDerivativeProductAxis::in-rbi-rep.xsd#in-rbi-rep_SingleCurrencyFloatingFloatingInterestRateSwapsMember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</si>
  <si>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SingleCurrencyFloatingFloatingInterestRateSwapsMember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</si>
  <si>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SingleCurrencyFloatingFloatingInterestRateSwap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</si>
  <si>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SingleCurrencyFloatingFloatingInterestRateSwapsMember</t>
  </si>
  <si>
    <t>in-rbi-rep.xsd#in-rbi-rep_DurationOfDerivativesContractAxis::in-rbi-rep.xsd#in-rbi-rep_MorethanOneYearLessthanEqualFiveYearsMember:::in-rbi-rep.xsd#in-rbi-rep_TypeOfContractAndDerivativeProductAxis::in-rbi-rep.xsd#in-rbi-rep_SingleCurrencyFloatingFloatingInterestRateSwapsMember</t>
  </si>
  <si>
    <t>in-rbi-rep.xsd#in-rbi-rep_ClientObligantOrGuarantorAxis::in-rbi-rep.xsd#in-rbi-rep_OthersMember:::in-rbi-rep.xsd#in-rbi-rep_ContingentCreditExposureAxis::in-rbi-rep.xsd#in-rbi-rep_GuaranteesIssuedOnBehalfOfStockBrokersAndMarketMakersMember:::in-rbi-rep.xsd#in-rbi-rep_RiskWeightAxis::in-rbi-rep.xsd#in-rbi-rep_RiskWeight125PercentMember</t>
  </si>
  <si>
    <t>in-rbi-rep.xsd#in-rbi-rep_ClientObligantOrGuarantorAxis::in-rbi-rep.xsd#in-rbi-rep_OthersMember:::in-rbi-rep.xsd#in-rbi-rep_ContingentCreditExposureAxis::in-rbi-rep.xsd#in-rbi-rep_CommitmentProvideLiquidityFacilityForSecuritisationStandardAssetTransactionsMember:::in-rbi-rep.xsd#in-rbi-rep_RiskWeightAxis::in-rbi-rep.xsd#in-rbi-rep_RiskWeight100PercentMember</t>
  </si>
  <si>
    <t>in-rbi-rep.xsd#in-rbi-rep_ContingentCreditExposureAxis::in-rbi-rep.xsd#in-rbi-rep_AcceptancesEndorsementsMember</t>
  </si>
  <si>
    <t>in-rbi-rep.xsd#in-rbi-rep_DurationOfDerivativesContractAxis::in-rbi-rep.xsd#in-rbi-rep_MorethanFiveYearsMember:::in-rbi-rep.xsd#in-rbi-rep_TypeOfContractAndDerivativeProductAxis::in-rbi-rep.xsd#in-rbi-rep_OtherInterestRateContractsMember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</si>
  <si>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</si>
  <si>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</si>
  <si>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</si>
  <si>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</si>
  <si>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</si>
  <si>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</si>
  <si>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</si>
  <si>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</si>
  <si>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</si>
  <si>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</si>
  <si>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</si>
  <si>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</si>
  <si>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</si>
  <si>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</si>
  <si>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</si>
  <si>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</si>
  <si>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</si>
  <si>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</si>
  <si>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</si>
  <si>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</si>
  <si>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</si>
  <si>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</si>
  <si>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</si>
  <si>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</si>
  <si>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</si>
  <si>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</si>
  <si>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</si>
  <si>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</si>
  <si>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</si>
  <si>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</si>
  <si>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</si>
  <si>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</si>
  <si>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</si>
  <si>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</si>
  <si>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</si>
  <si>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</si>
  <si>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</si>
  <si>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</si>
  <si>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</si>
  <si>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</si>
  <si>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</si>
  <si>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Lithuania, Litai</t>
  </si>
  <si>
    <t>MOP</t>
  </si>
  <si>
    <t>in-rbi-rep.xsd#in-rbi-rep_ExposureAmount</t>
  </si>
  <si>
    <t>in-rbi-rep.xsd#in-rbi-rep_ExposureAmountHeldUnderBankingBook</t>
  </si>
  <si>
    <t>in-rbi-rep.xsd#in-rbi-rep_MarginsAndProvisions</t>
  </si>
  <si>
    <t>in-rbi-rep.xsd#in-rbi-rep_NetExposure</t>
  </si>
  <si>
    <t>MWK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</si>
  <si>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</si>
  <si>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</si>
  <si>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</si>
  <si>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</si>
  <si>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</si>
  <si>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</si>
  <si>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</si>
  <si>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</si>
  <si>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</si>
  <si>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</si>
  <si>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</si>
  <si>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</si>
  <si>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</si>
  <si>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</si>
  <si>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</si>
  <si>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</si>
  <si>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</si>
  <si>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</si>
  <si>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</si>
  <si>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</si>
  <si>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</si>
  <si>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</si>
  <si>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</si>
  <si>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</si>
  <si>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</si>
  <si>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</si>
  <si>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</si>
  <si>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</si>
  <si>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</si>
  <si>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</si>
  <si>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SingleCurrencyInterestRateSwapsMember</t>
  </si>
  <si>
    <t>in-rbi-rep.xsd#in-rbi-rep_ClientObligantOrGuarantorAxis::in-rbi-rep.xsd#in-rbi-rep_BanksMember:::in-rbi-rep.xsd#in-rbi-rep_ContingentCreditExposureAxis::in-rbi-rep.xsd#in-rbi-rep_LCDocumentaryMember:::in-rbi-rep.xsd#in-rbi-rep_RiskWeightAxis::in-rbi-rep.xsd#in-rbi-rep_RiskWeight20PercentMember</t>
  </si>
  <si>
    <t>in-rbi-rep.xsd#in-rbi-rep_ClientObligantOrGuarantorAxis::in-rbi-rep.xsd#in-rbi-rep_OthersMember:::in-rbi-rep.xsd#in-rbi-rep_ContingentCreditExposureAxis::in-rbi-rep.xsd#in-rbi-rep_LCDocumentaryMember:::in-rbi-rep.xsd#in-rbi-rep_RiskWeightAxis::in-rbi-rep.xsd#in-rbi-rep_RiskWeight100PercentMember</t>
  </si>
  <si>
    <t>in-rbi-rep.xsd#in-rbi-rep_ContingentCreditExposureAxis::in-rbi-rep.xsd#in-rbi-rep_LCDocumentaryMember</t>
  </si>
  <si>
    <t>in-rbi-rep.xsd#in-rbi-rep_ClientObligantOrGuarantorAxis::in-rbi-rep.xsd#in-rbi-rep_GovtMember:::in-rbi-rep.xsd#in-rbi-rep_ContingentCreditExposureAxis::in-rbi-rep.xsd#in-rbi-rep_LCCleanMember:::in-rbi-rep.xsd#in-rbi-rep_RiskWeightAxis::in-rbi-rep.xsd#in-rbi-rep_RiskWeight0PercentMember</t>
  </si>
  <si>
    <t>in-rbi-rep.xsd#in-rbi-rep_ClientObligantOrGuarantorAxis::in-rbi-rep.xsd#in-rbi-rep_BanksMember:::in-rbi-rep.xsd#in-rbi-rep_ContingentCreditExposureAxis::in-rbi-rep.xsd#in-rbi-rep_LCCleanMember:::in-rbi-rep.xsd#in-rbi-rep_RiskWeightAxis::in-rbi-rep.xsd#in-rbi-rep_RiskWeight20PercentMember</t>
  </si>
  <si>
    <t>in-rbi-rep.xsd#in-rbi-rep_ClientObligantOrGuarantorAxis::in-rbi-rep.xsd#in-rbi-rep_OthersMember:::in-rbi-rep.xsd#in-rbi-rep_ContingentCreditExposureAxis::in-rbi-rep.xsd#in-rbi-rep_LCCleanMember:::in-rbi-rep.xsd#in-rbi-rep_RiskWeightAxis::in-rbi-rep.xsd#in-rbi-rep_RiskWeight100PercentMember</t>
  </si>
  <si>
    <t>in-rbi-rep.xsd#in-rbi-rep_ContingentCreditExposureAxis::in-rbi-rep.xsd#in-rbi-rep_LCCleanMember</t>
  </si>
  <si>
    <t>in-rbi-rep.xsd#in-rbi-rep_ClientObligantOrGuarantorAxis::in-rbi-rep.xsd#in-rbi-rep_GovtMember:::in-rbi-rep.xsd#in-rbi-rep_ContingentCreditExposureAxis::in-rbi-rep.xsd#in-rbi-rep_FinancialGuaranteesMember:::in-rbi-rep.xsd#in-rbi-rep_RiskWeightAxis::in-rbi-rep.xsd#in-rbi-rep_RiskWeight0PercentMember</t>
  </si>
  <si>
    <t>c3d3831f-d2f8-443a-92af-0f1166f79137:~:lyt_RWAE-Dom-SECTION B-ContCrExp:~:NotMandatory:~:True:~::~:</t>
  </si>
  <si>
    <t>Letters of Credit (Docy)</t>
  </si>
  <si>
    <t>Letters of Credit (Clean)</t>
  </si>
  <si>
    <t>Guarantees - Financial</t>
  </si>
  <si>
    <t>Guarantees - Others</t>
  </si>
  <si>
    <t>Acceptances and Endorsements</t>
  </si>
  <si>
    <t>Underwriting and Standby Commitments</t>
  </si>
  <si>
    <t>Undrawn Committed Credit Lines</t>
  </si>
  <si>
    <t>Transactions / Asset Sales with Recourse</t>
  </si>
  <si>
    <t>Items in respect of which the Bank is Contingently Liable</t>
  </si>
  <si>
    <t>in-rbi-rep.xsd#in-rbi-rep_AssetClassExposureAxis::in-rbi-rep.xsd#in-rbi-rep_LoansAndAdvancesBankGuaranteedTakeOutFinanceMember:::in-rbi-rep.xsd#in-rbi-rep_RiskWeightAxis::in-rbi-rep.xsd#in-rbi-rep_RiskWeight20PercentMember</t>
  </si>
  <si>
    <t>in-rbi-rep.xsd#in-rbi-rep_AssetClassExposureAxis::in-rbi-rep.xsd#in-rbi-rep_LoansAndAdvancesBankGuaranteedTakeOutFinanceMember:::in-rbi-rep.xsd#in-rbi-rep_RiskWeightAxis::in-rbi-rep.xsd#in-rbi-rep_RiskWeight100PercentMember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</si>
  <si>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ForwardForexContractsExceptGoldMember</t>
  </si>
  <si>
    <t>in-rbi-rep.xsd#in-rbi-rep_DurationOfDerivativesContractAxis::in-rbi-rep.xsd#in-rbi-rep_MorethanFiveYearsMember:::in-rbi-rep.xsd#in-rbi-rep_TypeOfContractAndDerivativeProductAxis::in-rbi-rep.xsd#in-rbi-rep_ForwardForexContractsExceptGoldMember</t>
  </si>
  <si>
    <t>in-rbi-rep.xsd#in-rbi-rep_ReturnName</t>
  </si>
  <si>
    <t>in-rbi-rep.xsd#in-rbi-rep_ReturnCode</t>
  </si>
  <si>
    <t>in-rbi-rep.xsd#in-rbi-rep_ReportingFrequency</t>
  </si>
  <si>
    <t>in-rbi-rep.xsd#in-rbi-rep_DateOfAudit</t>
  </si>
  <si>
    <t>in-rbi-rep.xsd#in-rbi-rep_ReturnVersion</t>
  </si>
  <si>
    <t>in-rbi-rep.xsd#in-rbi-rep_ReportingPeriodStartDate</t>
  </si>
  <si>
    <t>in-rbi-rep.xsd#in-rbi-rep_AssetClassExposureAxis::in-rbi-rep.xsd#in-rbi-rep_IndividualHousingLoanIfRestructuredMember:::in-rbi-rep.xsd#in-rbi-rep_LoanAmountAxis::in-rbi-rep.xsd#in-rbi-rep_Upto30LakhsMember:::in-rbi-rep.xsd#in-rbi-rep_LTVRatioAxis::in-rbi-rep.xsd#in-rbi-rep_Upto75PercentMember:::in-rbi-rep.xsd#in-rbi-rep_RiskWeightAxis::in-rbi-rep.xsd#in-rbi-rep_RiskWeight0PercentMember</t>
  </si>
  <si>
    <t>in-rbi-rep.xsd#in-rbi-rep_NetNonPerformingAdvances</t>
  </si>
  <si>
    <t>Net Non Performing Advances</t>
  </si>
  <si>
    <t>in-rbi-rep.xsd#in-rbi-rep_Investments</t>
  </si>
  <si>
    <t>in-rbi-rep.xsd#in-rbi-rep_AssetClassExposureAxis::in-rbi-rep.xsd#in-rbi-rep_IndividualHousingLoanIfRestructuredMember:::in-rbi-rep.xsd#in-rbi-rep_LoanAmountAxis::in-rbi-rep.xsd#in-rbi-rep_Above30AndLessThan75LakhsMember:::in-rbi-rep.xsd#in-rbi-rep_LTVRatioAxis::in-rbi-rep.xsd#in-rbi-rep_Upto75PercentMember:::in-rbi-rep.xsd#in-rbi-rep_RiskWeightAxis::in-rbi-rep.xsd#in-rbi-rep_RiskWeight0PercentMember</t>
  </si>
  <si>
    <t>in-rbi-rep.xsd#in-rbi-rep_ExposureClassAxis::in-rbi-rep.xsd#in-rbi-rep_RiskWeightAssetsAndExposureContractDerivativesMember:::in-rbi-rep.xsd#in-rbi-rep_RegionOfBusinessAxis::in-rbi-rep.xsd#in-rbi-rep_DomesticMember</t>
  </si>
  <si>
    <t>in-rbi-rep.xsd#in-rbi-rep_ExposureClassAxis::in-rbi-rep.xsd#in-rbi-rep_RiskWeightAssetsAndExposureAssetsMember:::in-rbi-rep.xsd#in-rbi-rep_RegionOfBusinessAxis::in-rbi-rep.xsd#in-rbi-rep_OverseasMember</t>
  </si>
  <si>
    <t>in-rbi-rep.xsd#in-rbi-rep_ExposureClassAxis::in-rbi-rep.xsd#in-rbi-rep_RiskWeightAssetsAndExposureContingentCreditExposureMember:::in-rbi-rep.xsd#in-rbi-rep_RegionOfBusinessAxis::in-rbi-rep.xsd#in-rbi-rep_OverseasMember</t>
  </si>
  <si>
    <t>in-rbi-rep.xsd#in-rbi-rep_ExposureClassAxis::in-rbi-rep.xsd#in-rbi-rep_RiskWeightAssetsAndExposureContractDerivativesMember:::in-rbi-rep.xsd#in-rbi-rep_RegionOfBusinessAxis::in-rbi-rep.xsd#in-rbi-rep_OverseasMember</t>
  </si>
  <si>
    <t>in-rbi-rep.xsd#in-rbi-rep_PerpetualNonCumulativePreferenceSharesTierICapital</t>
  </si>
  <si>
    <t>in-rbi-rep.xsd#in-rbi-rep_InnovativePerpetualDebtInstrumentsTierICapital</t>
  </si>
  <si>
    <t>in-rbi-rep.xsd#in-rbi-rep_CoreTierICapitalGross</t>
  </si>
  <si>
    <t>in-rbi-rep.xsd#in-rbi-rep_InvestmentSubsidiariesTeirICapital</t>
  </si>
  <si>
    <t>in-rbi-rep.xsd#in-rbi-rep_OtherDeductionsTierICapitalGross</t>
  </si>
  <si>
    <t>in-rbi-rep.xsd#in-rbi-rep_DeductionsTierICapital</t>
  </si>
  <si>
    <t>in-rbi-rep.xsd#in-rbi-rep_CoreTierICapital</t>
  </si>
  <si>
    <t>in-rbi-rep.xsd#in-rbi-rep_UndisclosedReservesTierICapital</t>
  </si>
  <si>
    <t>in-rbi-rep.xsd#in-rbi-rep_DebtCapitalInstrumentsEligibleForInclusionAsUpperTierIICapital</t>
  </si>
  <si>
    <t>in-rbi-rep.xsd#in-rbi-rep_PerpetualNonCumulativePreferenceSharesTierIICapital</t>
  </si>
  <si>
    <t>in-rbi-rep.xsd#in-rbi-rep_InvestmentSubsidiariedTierIICapital</t>
  </si>
  <si>
    <t>in-rbi-rep.xsd#in-rbi-rep_RiskWeightedAssetsBankingBook</t>
  </si>
  <si>
    <t>in-rbi-rep.xsd#in-rbi-rep_RiskWeightAssetsTradingBook</t>
  </si>
  <si>
    <t>in-rbi-rep.xsd#in-rbi-rep_RegionOfBusinessAxis::in-rbi-rep.xsd#in-rbi-rep_DomesticMember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</si>
  <si>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</si>
  <si>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</si>
  <si>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</si>
  <si>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</si>
  <si>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</si>
  <si>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</si>
  <si>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</si>
  <si>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</si>
  <si>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</si>
  <si>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</si>
  <si>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</si>
  <si>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</si>
  <si>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</si>
  <si>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</si>
  <si>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</si>
  <si>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</si>
  <si>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</si>
  <si>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</si>
  <si>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</si>
  <si>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</si>
  <si>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</si>
  <si>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</si>
  <si>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InterestRateFuturesMember</t>
  </si>
  <si>
    <t>-</t>
  </si>
  <si>
    <t>Uzbekistan, Sums</t>
  </si>
  <si>
    <t>VUV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</si>
  <si>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InterestRateFutures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</si>
  <si>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InterestRateFuturesMember</t>
  </si>
  <si>
    <t>in-rbi-rep.xsd#in-rbi-rep_DurationOfDerivativesContractAxis::in-rbi-rep.xsd#in-rbi-rep_MorethanFiveYearsMember:::in-rbi-rep.xsd#in-rbi-rep_TypeOfContractAndDerivativeProductAxis::in-rbi-rep.xsd#in-rbi-rep_InterestRateFuturesMember</t>
  </si>
  <si>
    <t>ba2b123e-0460-48f7-8c87-58eafa7fd7fd:~:NotMandatory:~:True:~:False:~::~::~:False:~::~::~:False:~::~::~:</t>
  </si>
  <si>
    <t>b7fd6499-64b2-45aa-82fa-6514b7dfa2c5:~:NotMandatory:~:True:~:False:~::~::~:False:~::~::~:False:~::~::~:</t>
  </si>
  <si>
    <t>a6e1aff1-3412-43cc-ad6d-90ea776195c1:~:NotMandatory:~:True:~:False:~::~::~:False:~::~::~:False:~::~::~:</t>
  </si>
  <si>
    <t>12dc3e65-2957-438f-8803-1f7293e31c89:~:NotMandatory:~:True:~:False:~::~::~:False:~::~::~:False:~::~::~:</t>
  </si>
  <si>
    <t>e15d3e36-7107-4a1e-a7b3-1478dc945db1:~:NotMandatory:~:True:~:False:~::~::~:False:~::~::~:False:~::~::~:</t>
  </si>
  <si>
    <t>0ffc3296-7a3c-4383-99e3-d8098da4e6e9:~:NotMandatory:~:True:~:False:~::~::~:False:~::~::~:False:~::~::~:</t>
  </si>
  <si>
    <t>6fe65d7a-bbe6-4b97-8f21-c976749f1362:~:NotMandatory:~:True:~:False:~::~::~:False:~::~::~:False:~::~::~:</t>
  </si>
  <si>
    <t>ed1bd03f-97b2-4fee-9af7-1bfa4bc20ef5:~:NotMandatory:~:True:~:False:~::~::~:False:~::~::~:False:~::~::~:</t>
  </si>
  <si>
    <t>9cdc8c50-f031-4e10-bca8-b897ff8cb03a:~:NotMandatory:~:True:~:False:~::~::~:False:~::~::~:False:~::~::~:</t>
  </si>
  <si>
    <t>8dc66e78-9be0-45fc-8014-5b14eb2b94bd:~:NotMandatory:~:True:~:False:~::~::~:False:~::~::~:False:~::~::~:</t>
  </si>
  <si>
    <t>a1f41d9e-32d9-49de-8fea-11e7e1c1c78d:~:NotMandatory:~:True:~:False:~::~::~:False:~::~::~:False:~::~::~:</t>
  </si>
  <si>
    <t>42469e58-beab-4153-b986-e4535eb2dd87:~:NotMandatory:~:True:~:False:~::~::~:False:~::~::~:False:~::~::~:</t>
  </si>
  <si>
    <t>in-rbi-rep.xsd#in-rbi-rep_AssetClassExposureAxis::in-rbi-rep.xsd#in-rbi-rep_OtherAssetsInterestDueAccuredOnGovtGuaranteedSecuritiesOfGovtUndertakingsNotFormingPartOfApprovedMarketBorrowingProgrammeUnguaranteedOtherApprovedSecuritiesMember:::in-rbi-rep.xsd#in-rbi-rep_RiskWeightAxis::in-rbi-rep.xsd#in-rbi-rep_RiskWeight20PercentMember</t>
  </si>
  <si>
    <t>in-rbi-rep.xsd#in-rbi-rep_AssetClassExposureAxis::in-rbi-rep.xsd#in-rbi-rep_HousingLoansMember:::in-rbi-rep.xsd#in-rbi-rep_LoanAmountAxis::in-rbi-rep.xsd#in-rbi-rep_Above30AndLessThan75LakhsMember:::in-rbi-rep.xsd#in-rbi-rep_LTVRatioAxis::in-rbi-rep.xsd#in-rbi-rep_Upto75PercentMember</t>
  </si>
  <si>
    <t>in-rbi-rep.xsd#in-rbi-rep_AssetClassExposureAxis::in-rbi-rep.xsd#in-rbi-rep_IndividualHousingLoanMember:::in-rbi-rep.xsd#in-rbi-rep_LoanAmountAxis::in-rbi-rep.xsd#in-rbi-rep_Above30AndLessThan75LakhsMember:::in-rbi-rep.xsd#in-rbi-rep_LTVRatioAxis::in-rbi-rep.xsd#in-rbi-rep_Upto75PercentMember:::in-rbi-rep.xsd#in-rbi-rep_RiskWeightAxis::in-rbi-rep.xsd#in-rbi-rep_RiskWeight0PercentMember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</si>
  <si>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InterestRateFuturesMember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</si>
  <si>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InterestRateOptions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</si>
  <si>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InterestRateOptionsMember</t>
  </si>
  <si>
    <t>in-rbi-rep.xsd#in-rbi-rep_DurationOfDerivativesContractAxis::in-rbi-rep.xsd#in-rbi-rep_MorethanFiveYearsMember:::in-rbi-rep.xsd#in-rbi-rep_TypeOfContractAndDerivativeProductAxis::in-rbi-rep.xsd#in-rbi-rep_InterestRateOptionsMember</t>
  </si>
  <si>
    <t>in-rbi-rep.xsd#in-rbi-rep_TypeOfContractAndDerivativeProductAxis::in-rbi-rep.xsd#in-rbi-rep_InterestRateFuturesMember</t>
  </si>
  <si>
    <t>in-rbi-rep.xsd#in-rbi-rep_NettingItemsForLoansAndAdvancesDICGCECGCClaims</t>
  </si>
  <si>
    <t>DICGC/ECGC Claims Received</t>
  </si>
  <si>
    <t>in-rbi-rep.xsd#in-rbi-rep_NettingItemsForLoansAndAdvancesPartsPaymentRereceivedAndKeptInSuspense</t>
  </si>
  <si>
    <t>Parts Payment rereceived and kept in suspense</t>
  </si>
  <si>
    <t>in-rbi-rep.xsd#in-rbi-rep_NettingItemsForLoansAndAdvancesProvisions</t>
  </si>
  <si>
    <t>Provisions</t>
  </si>
  <si>
    <t>in-rbi-rep.xsd#in-rbi-rep_NetAdvances</t>
  </si>
  <si>
    <t>Net Advances</t>
  </si>
  <si>
    <t>9.7.2. (L and A) - Advances covered by ECGC/DICGC - Outstanding amount in excess of guaranteed amount</t>
  </si>
  <si>
    <t>9.8.1. Housing loans above Rs 30 lakh to individuals (LTV&lt;=75%) (1+2)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</si>
  <si>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</si>
  <si>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</si>
  <si>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</si>
  <si>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</si>
  <si>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</si>
  <si>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</si>
  <si>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</si>
  <si>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</si>
  <si>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</si>
  <si>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</si>
  <si>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ForwardForexContractsExceptGold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</si>
  <si>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ForwardForexContractsExceptGoldMember</t>
  </si>
  <si>
    <t>in-rbi-rep.xsd#in-rbi-rep_DurationOfDerivativesContractAxis::in-rbi-rep.xsd#in-rbi-rep_UptoOneYearMember:::in-rbi-rep.xsd#in-rbi-rep_TypeOfContractAndDerivativeProductAxis::in-rbi-rep.xsd#in-rbi-rep_ForwardForexContractsExceptGoldMember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</si>
  <si>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ForwardForexContractsExceptGoldMember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</si>
  <si>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ForwardForexContractsExceptGoldMember</t>
  </si>
  <si>
    <t>in-rbi-rep.xsd#in-rbi-rep_ClientObligantOrGuarantorAxis::in-rbi-rep.xsd#in-rbi-rep_GovtMember:::in-rbi-rep.xsd#in-rbi-rep_ContingentCreditExposureAxis::in-rbi-rep.xsd#in-rbi-rep_UnderwritingStandbyCommitmentsMember:::in-rbi-rep.xsd#in-rbi-rep_RiskWeightAxis::in-rbi-rep.xsd#in-rbi-rep_RiskWeight0PercentMember</t>
  </si>
  <si>
    <t>in-rbi-rep.xsd#in-rbi-rep_ClientObligantOrGuarantorAxis::in-rbi-rep.xsd#in-rbi-rep_BanksMember:::in-rbi-rep.xsd#in-rbi-rep_ContingentCreditExposureAxis::in-rbi-rep.xsd#in-rbi-rep_UnderwritingStandbyCommitmentsMember:::in-rbi-rep.xsd#in-rbi-rep_RiskWeightAxis::in-rbi-rep.xsd#in-rbi-rep_RiskWeight20PercentMember</t>
  </si>
  <si>
    <t>in-rbi-rep.xsd#in-rbi-rep_ClientObligantOrGuarantorAxis::in-rbi-rep.xsd#in-rbi-rep_OthersMember:::in-rbi-rep.xsd#in-rbi-rep_ContingentCreditExposureAxis::in-rbi-rep.xsd#in-rbi-rep_UnderwritingStandbyCommitmentsMember:::in-rbi-rep.xsd#in-rbi-rep_RiskWeightAxis::in-rbi-rep.xsd#in-rbi-rep_RiskWeight100PercentMember</t>
  </si>
  <si>
    <t>in-rbi-rep.xsd#in-rbi-rep_ContingentCreditExposureAxis::in-rbi-rep.xsd#in-rbi-rep_UnderwritingStandbyCommitmentsMember</t>
  </si>
  <si>
    <t>in-rbi-rep.xsd#in-rbi-rep_ClientObligantOrGuarantorAxis::in-rbi-rep.xsd#in-rbi-rep_GovtMember:::in-rbi-rep.xsd#in-rbi-rep_ContingentCreditExposureAxis::in-rbi-rep.xsd#in-rbi-rep_UndrawnCommittedCreditLinesMember:::in-rbi-rep.xsd#in-rbi-rep_RiskWeightAxis::in-rbi-rep.xsd#in-rbi-rep_RiskWeight0PercentMember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</si>
  <si>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ForwardRateAgreementsMember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</si>
  <si>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ForwardRateAgreementsMember</t>
  </si>
  <si>
    <t>in-rbi-rep.xsd#in-rbi-rep_CounterPartyClientAxis::in-rbi-rep.xsd#in-rbi-rep_OthersMember:::in-rbi-rep.xsd#in-rbi-rep_DurationOfDerivativesContractAxis::in-rbi-rep.xsd#in-rbi-rep_MorethanFiveYearsMember:::in-rbi-rep.xsd#in-rbi-rep_RiskWeightAxis::in-rbi-rep.xsd#in-rbi-rep_RiskWeight100PercentMember:::in-rbi-rep.xsd#in-rbi-rep_TypeOfContractAndDerivativeProductAxis::in-rbi-rep.xsd#in-rbi-rep_ForwardRateAgreementsMember</t>
  </si>
  <si>
    <t>in-rbi-rep.xsd#in-rbi-rep_DurationOfDerivativesContractAxis::in-rbi-rep.xsd#in-rbi-rep_MorethanFiveYearsMember:::in-rbi-rep.xsd#in-rbi-rep_TypeOfContractAndDerivativeProductAxis::in-rbi-rep.xsd#in-rbi-rep_ForwardRateAgreementsMember</t>
  </si>
  <si>
    <t>in-rbi-rep.xsd#in-rbi-rep_TypeOfContractAndDerivativeProductAxis::in-rbi-rep.xsd#in-rbi-rep_InterestRateOptionsMember</t>
  </si>
  <si>
    <t>in-rbi-rep.xsd#in-rbi-rep_CapitalChargeOnAccountOfPreciousMetals</t>
  </si>
  <si>
    <t>in-rbi-rep.xsd#in-rbi-rep_CapitalChargeOnAccountOfDerivatives</t>
  </si>
  <si>
    <t>Total Capital Charge on Trading Book (a+b)</t>
  </si>
  <si>
    <t>618ef102-8ccb-41ae-bb56-89c11e81afb4:~:RWA-TrBook-Dom-SECTION D:~:NotMandatory:~:True:~::~:</t>
  </si>
  <si>
    <t>Asset item</t>
  </si>
  <si>
    <t>Credit Contingent / OBS items</t>
  </si>
  <si>
    <t>Computation Of Capital Base(IB)</t>
  </si>
  <si>
    <t>in-rbi-rep.xsd#in-rbi-rep_ClientObligantOrGuarantorAxis::in-rbi-rep.xsd#in-rbi-rep_OthersMember:::in-rbi-rep.xsd#in-rbi-rep_ContingentCreditExposureAxis::in-rbi-rep.xsd#in-rbi-rep_UndrawnCommittedCreditLinesMember:::in-rbi-rep.xsd#in-rbi-rep_RiskWeightAxis::in-rbi-rep.xsd#in-rbi-rep_RiskWeight100PercentMember</t>
  </si>
  <si>
    <t>in-rbi-rep.xsd#in-rbi-rep_ContingentCreditExposureAxis::in-rbi-rep.xsd#in-rbi-rep_UndrawnCommittedCreditLinesMember</t>
  </si>
  <si>
    <t>in-rbi-rep.xsd#in-rbi-rep_DurationOfDerivativesContractAxis::in-rbi-rep.xsd#in-rbi-rep_MorethanFiveYearsMember:::in-rbi-rep.xsd#in-rbi-rep_TypeOfContractAndDerivativeProductAxis::in-rbi-rep.xsd#in-rbi-rep_CurrencyOptionsMember</t>
  </si>
  <si>
    <t>in-rbi-rep.xsd#in-rbi-rep_TypeOfContractAndDerivativeProductAxis::in-rbi-rep.xsd#in-rbi-rep_CrossCurrencySwapsMember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</si>
  <si>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CrossCurrencySwapsMember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</si>
  <si>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CrossCurrencySwaps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</si>
  <si>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CrossCurrencySwapsMember</t>
  </si>
  <si>
    <t>in-rbi-rep.xsd#in-rbi-rep_DurationOfDerivativesContractAxis::in-rbi-rep.xsd#in-rbi-rep_UptoOneYearMember:::in-rbi-rep.xsd#in-rbi-rep_TypeOfContractAndDerivativeProductAxis::in-rbi-rep.xsd#in-rbi-rep_CrossCurrencySwapsMember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</si>
  <si>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BasisSwaps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</si>
  <si>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BasisSwapsMember</t>
  </si>
  <si>
    <t>5.8. ODS - Investment in SIDBI/NABARD Bonds in lieu of shortfall in priority sector lendings</t>
  </si>
  <si>
    <t>5.9. ODS - Investments in Mortgage Backed Securities (MBS) of residential assets of Housing Finance Companies recognised and supervised by NHB</t>
  </si>
  <si>
    <t>5.10. ODS -Investment in Mortgage Backed Securities (MBS)which are backed by housing loan qualifying for 50% risk weight.</t>
  </si>
  <si>
    <t>5.11. Claims on commercial banks and PFIs</t>
  </si>
  <si>
    <t>5.12. Investment in securitised paper pertaining to an infrastructure facility as per extant DBOD instructions</t>
  </si>
  <si>
    <t>in-rbi-rep.xsd#in-rbi-rep_CreditConversionFactor</t>
  </si>
  <si>
    <t>Bank Working Code</t>
  </si>
  <si>
    <t>Bank Name</t>
  </si>
  <si>
    <t>Report Status</t>
  </si>
  <si>
    <t>Do Version Check</t>
  </si>
  <si>
    <t>Seed year</t>
  </si>
  <si>
    <t>IsRevised</t>
  </si>
  <si>
    <t>in-rbi-rep.xsd#in-rbi-rep_PaidUpEquityCapital</t>
  </si>
  <si>
    <t>in-rbi-rep.xsd#in-rbi-rep_StatutoryOtherDisclosedFreeReserves</t>
  </si>
  <si>
    <t>in-rbi-rep.xsd#in-rbi-rep_OtherInstrumentsPermittedTierICapital</t>
  </si>
  <si>
    <t>Loss to Date in current year</t>
  </si>
  <si>
    <t>in-rbi-rep.xsd#in-rbi-rep_AccumulatedLosses</t>
  </si>
  <si>
    <t>in-rbi-rep.xsd#in-rbi-rep_CurrentPeriodLosses</t>
  </si>
  <si>
    <t>in-rbi-rep.xsd#in-rbi-rep_OtherIntangibleAsset</t>
  </si>
  <si>
    <t>in-rbi-rep.xsd#in-rbi-rep_DeficitsLoanLossProvision</t>
  </si>
  <si>
    <t>in-rbi-rep.xsd#in-rbi-rep_RevaluationReserves</t>
  </si>
  <si>
    <t>in-rbi-rep.xsd#in-rbi-rep_AssetClassExposureAxis::in-rbi-rep.xsd#in-rbi-rep_OtherInvestmentsMember:::in-rbi-rep.xsd#in-rbi-rep_RiskWeightAxis::in-rbi-rep.xsd#in-rbi-rep_RiskWeight100PercentMember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</si>
  <si>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ForwardGoldContractsMember</t>
  </si>
  <si>
    <t>Platinum, Ounces</t>
  </si>
  <si>
    <t>PLN</t>
  </si>
  <si>
    <t>Poland, Zlotych</t>
  </si>
  <si>
    <t>QAR</t>
  </si>
  <si>
    <t>Qatar, Rials</t>
  </si>
  <si>
    <t>RON</t>
  </si>
  <si>
    <t>b9ba2f06-9d04-48da-9200-3743fd2dc131:~:NotMandatory:~:True:~:False:~::~::~:False:~::~::~:False:~::~::~:</t>
  </si>
  <si>
    <t>in-rbi-rep.xsd#in-rbi-rep_PreciousMetals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</si>
  <si>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</si>
  <si>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</si>
  <si>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</si>
  <si>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</si>
  <si>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</si>
  <si>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</si>
  <si>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</si>
  <si>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</si>
  <si>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</si>
  <si>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</si>
  <si>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</si>
  <si>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</si>
  <si>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</si>
  <si>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in-rbi-rep.xsd#in-rbi-rep_AssetClassExposureAxis::in-rbi-rep.xsd#in-rbi-rep_LoansAndAdvancesNBFCNDSIExceptAFCMember:::in-rbi-rep.xsd#in-rbi-rep_RiskWeightAxis::in-rbi-rep.xsd#in-rbi-rep_RiskWeight100PercentMember</t>
  </si>
  <si>
    <t>in-rbi-rep.xsd#in-rbi-rep_DurationOfDerivativesContractAxis::in-rbi-rep.xsd#in-rbi-rep_UptoOneYearMember:::in-rbi-rep.xsd#in-rbi-rep_TypeOfContractAndDerivativeProductAxis::in-rbi-rep.xsd#in-rbi-rep_BasisSwapsMember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</si>
  <si>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BasisSwapsMember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</si>
  <si>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BasisSwap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</si>
  <si>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BasisSwapsMember</t>
  </si>
  <si>
    <t>in-rbi-rep.xsd#in-rbi-rep_CategoryOfBanksAxis::in-rbi-rep.xsd#in-rbi-rep_IndianBanksMember</t>
  </si>
  <si>
    <t>in-rbi-rep.xsd#in-rbi-rep_CategoryOfBanksAxis::in-rbi-rep.xsd#in-rbi-rep_IndianBanksMember:::in-rbi-rep.xsd#in-rbi-rep_ExposureClassAxis::in-rbi-rep.xsd#in-rbi-rep_RiskWeightAssetsAndExposureAssetsMember:::in-rbi-rep.xsd#in-rbi-rep_RegionOfBusinessAxis::in-rbi-rep.xsd#in-rbi-rep_DomesticMember</t>
  </si>
  <si>
    <t>in-rbi-rep.xsd#in-rbi-rep_CategoryOfBanksAxis::in-rbi-rep.xsd#in-rbi-rep_IndianBanksMember:::in-rbi-rep.xsd#in-rbi-rep_ExposureClassAxis::in-rbi-rep.xsd#in-rbi-rep_RiskWeightAssetsAndExposureContingentCreditExposureMember:::in-rbi-rep.xsd#in-rbi-rep_RegionOfBusinessAxis::in-rbi-rep.xsd#in-rbi-rep_DomesticMember</t>
  </si>
  <si>
    <t>in-rbi-rep.xsd#in-rbi-rep_CategoryOfBanksAxis::in-rbi-rep.xsd#in-rbi-rep_IndianBanksMember:::in-rbi-rep.xsd#in-rbi-rep_ExposureClassAxis::in-rbi-rep.xsd#in-rbi-rep_RiskWeightAssetsAndExposureContractDerivativesMember:::in-rbi-rep.xsd#in-rbi-rep_RegionOfBusinessAxis::in-rbi-rep.xsd#in-rbi-rep_DomesticMember</t>
  </si>
  <si>
    <t>in-rbi-rep.xsd#in-rbi-rep_CategoryOfBanksAxis::in-rbi-rep.xsd#in-rbi-rep_IndianBanksMember:::in-rbi-rep.xsd#in-rbi-rep_RegionOfBusinessAxis::in-rbi-rep.xsd#in-rbi-rep_DomesticMember</t>
  </si>
  <si>
    <t>in-rbi-rep.xsd#in-rbi-rep_CategoryOfBanksAxis::in-rbi-rep.xsd#in-rbi-rep_IndianBanksMember:::in-rbi-rep.xsd#in-rbi-rep_ExposureClassAxis::in-rbi-rep.xsd#in-rbi-rep_RiskWeightAssetsAndExposureAssetsMember:::in-rbi-rep.xsd#in-rbi-rep_RegionOfBusinessAxis::in-rbi-rep.xsd#in-rbi-rep_OverseasMember</t>
  </si>
  <si>
    <t>in-rbi-rep.xsd#in-rbi-rep_CategoryOfBanksAxis::in-rbi-rep.xsd#in-rbi-rep_IndianBanksMember:::in-rbi-rep.xsd#in-rbi-rep_ExposureClassAxis::in-rbi-rep.xsd#in-rbi-rep_RiskWeightAssetsAndExposureContingentCreditExposureMember:::in-rbi-rep.xsd#in-rbi-rep_RegionOfBusinessAxis::in-rbi-rep.xsd#in-rbi-rep_OverseasMember</t>
  </si>
  <si>
    <t>in-rbi-rep.xsd#in-rbi-rep_AssetClassExposureAxis::in-rbi-rep.xsd#in-rbi-rep_ClaimsOnBanksNotifiedPFIsMember</t>
  </si>
  <si>
    <t>in-rbi-rep.xsd#in-rbi-rep_AssetClassExposureAxis::in-rbi-rep.xsd#in-rbi-rep_LoansAndAdvancesAllOtherLoansAndAdvancesMember</t>
  </si>
  <si>
    <t>in-rbi-rep.xsd#in-rbi-rep_ClientObligantOrGuarantorAxis::in-rbi-rep.xsd#in-rbi-rep_OthersMember:::in-rbi-rep.xsd#in-rbi-rep_ContingentCreditExposureAxis::in-rbi-rep.xsd#in-rbi-rep_LCDocumentaryMember</t>
  </si>
  <si>
    <t>in-rbi-rep.xsd#in-rbi-rep_ClientObligantOrGuarantorAxis::in-rbi-rep.xsd#in-rbi-rep_OthersMember:::in-rbi-rep.xsd#in-rbi-rep_ContingentCreditExposureAxis::in-rbi-rep.xsd#in-rbi-rep_LCCleanMember</t>
  </si>
  <si>
    <t>in-rbi-rep.xsd#in-rbi-rep_ClientObligantOrGuarantorAxis::in-rbi-rep.xsd#in-rbi-rep_OthersMember:::in-rbi-rep.xsd#in-rbi-rep_ContingentCreditExposureAxis::in-rbi-rep.xsd#in-rbi-rep_FinancialGuaranteesMember</t>
  </si>
  <si>
    <t>in-rbi-rep.xsd#in-rbi-rep_ClientObligantOrGuarantorAxis::in-rbi-rep.xsd#in-rbi-rep_OthersMember:::in-rbi-rep.xsd#in-rbi-rep_ContingentCreditExposureAxis::in-rbi-rep.xsd#in-rbi-rep_OthersGuaranteesMember</t>
  </si>
  <si>
    <t>Quarterly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</si>
  <si>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CurrencyFuture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</si>
  <si>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CurrencyFuturesMember</t>
  </si>
  <si>
    <t>in-rbi-rep.xsd#in-rbi-rep_DurationOfDerivativesContractAxis::in-rbi-rep.xsd#in-rbi-rep_MorethanOneYearLessthanEqualFiveYearsMember:::in-rbi-rep.xsd#in-rbi-rep_TypeOfContractAndDerivativeProductAxis::in-rbi-rep.xsd#in-rbi-rep_CurrencyFuturesMember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</si>
  <si>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InterestRateOption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</si>
  <si>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InterestRateOptionsMember</t>
  </si>
  <si>
    <t>b00809e3-3455-4f59-9d2b-a22979373eb2:~:NotMandatory:~:True:~:</t>
  </si>
  <si>
    <t>d81c0746-b991-4e95-a701-b8ed95ac0596:~:StartUpData:~:NotMandatory:~:True:~::~:</t>
  </si>
  <si>
    <t>in-rbi-rep.xsd#in-rbi-rep_AssetClassExposureAxis::in-rbi-rep.xsd#in-rbi-rep_LoansAndAdvancesSSIAdvancesUncoveredIIMember:::in-rbi-rep.xsd#in-rbi-rep_RiskWeightAxis::in-rbi-rep.xsd#in-rbi-rep_RiskWeight20PercentMember</t>
  </si>
  <si>
    <t>in-rbi-rep.xsd#in-rbi-rep_AssetClassExposureAxis::in-rbi-rep.xsd#in-rbi-rep_LoansAndAdvancesSSIAdvancesUncoveredIIIMember:::in-rbi-rep.xsd#in-rbi-rep_RiskWeightAxis::in-rbi-rep.xsd#in-rbi-rep_RiskWeight100PercentMember</t>
  </si>
  <si>
    <t>in-rbi-rep.xsd#in-rbi-rep_AssetClassExposureAxis::in-rbi-rep.xsd#in-rbi-rep_LoansGrantedPubilcSectorUndertakingsGOIMember:::in-rbi-rep.xsd#in-rbi-rep_RiskWeightAxis::in-rbi-rep.xsd#in-rbi-rep_RiskWeight100PercentMember</t>
  </si>
  <si>
    <t>in-rbi-rep.xsd#in-rbi-rep_AssetClassExposureAxis::in-rbi-rep.xsd#in-rbi-rep_LoansGrantedPubilcSectorUndertakingsStateGovernmentsMember:::in-rbi-rep.xsd#in-rbi-rep_RiskWeightAxis::in-rbi-rep.xsd#in-rbi-rep_RiskWeight100PercentMember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</si>
  <si>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InterestRateOptionsMember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</si>
  <si>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InterestRateOptionsMember</t>
  </si>
  <si>
    <t>in-rbi-rep.xsd#in-rbi-rep_DurationOfDerivativesContractAxis::in-rbi-rep.xsd#in-rbi-rep_MorethanOneYearLessthanEqualFiveYearsMember:::in-rbi-rep.xsd#in-rbi-rep_TypeOfContractAndDerivativeProductAxis::in-rbi-rep.xsd#in-rbi-rep_InterestRateOptionsMember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</si>
  <si>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CurrencyOptionsMember</t>
  </si>
  <si>
    <t>in-rbi-rep.xsd#in-rbi-rep_DurationOfDerivativesContractAxis::in-rbi-rep.xsd#in-rbi-rep_MorethanOneYearLessthanEqualFiveYearsMember:::in-rbi-rep.xsd#in-rbi-rep_TypeOfContractAndDerivativeProductAxis::in-rbi-rep.xsd#in-rbi-rep_CurrencyOptionsMember</t>
  </si>
  <si>
    <t>in-rbi-rep.xsd#in-rbi-rep_CounterPartyClientAxis::in-rbi-rep.xsd#in-rbi-rep_GovtMember:::in-rbi-rep.xsd#in-rbi-rep_DurationOfDerivativesContractAxis::in-rbi-rep.xsd#in-rbi-rep_MorethanFiveYearsMember:::in-rbi-rep.xsd#in-rbi-rep_RiskWeightAxis::in-rbi-rep.xsd#in-rbi-rep_RiskWeight0PercentMember:::in-rbi-rep.xsd#in-rbi-rep_TypeOfContractAndDerivativeProductAxis::in-rbi-rep.xsd#in-rbi-rep_CurrencyOptionsMember</t>
  </si>
  <si>
    <t>in-rbi-rep.xsd#in-rbi-rep_CounterPartyClientAxis::in-rbi-rep.xsd#in-rbi-rep_BanksMember:::in-rbi-rep.xsd#in-rbi-rep_DurationOfDerivativesContractAxis::in-rbi-rep.xsd#in-rbi-rep_MorethanFiveYearsMember:::in-rbi-rep.xsd#in-rbi-rep_RiskWeightAxis::in-rbi-rep.xsd#in-rbi-rep_RiskWeight20PercentMember:::in-rbi-rep.xsd#in-rbi-rep_TypeOfContractAndDerivativeProductAxis::in-rbi-rep.xsd#in-rbi-rep_CurrencyOptionsMember</t>
  </si>
  <si>
    <t>Reporting Frequency</t>
  </si>
  <si>
    <t>Return Name</t>
  </si>
  <si>
    <t>Return Code</t>
  </si>
  <si>
    <t>Return Version</t>
  </si>
  <si>
    <t>Report on Capital Adequacy</t>
  </si>
  <si>
    <t>RCA-1</t>
  </si>
  <si>
    <t>5.6. ODS - Investment in securities guaranteed by banks/ notified PFIs as to payment of interest and repayment of principal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</si>
  <si>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OtherInterestRateContracts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</si>
  <si>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OtherInterestRateContractsMember</t>
  </si>
  <si>
    <t>in-rbi-rep.xsd#in-rbi-rep_DurationOfDerivativesContractAxis::in-rbi-rep.xsd#in-rbi-rep_UptoOneYearMember:::in-rbi-rep.xsd#in-rbi-rep_TypeOfContractAndDerivativeProductAxis::in-rbi-rep.xsd#in-rbi-rep_OtherInterestRateContractsMember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</si>
  <si>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ForwardRateAgreementsMember</t>
  </si>
  <si>
    <t>in-rbi-rep.xsd#in-rbi-rep_DurationOfDerivativesContractAxis::in-rbi-rep.xsd#in-rbi-rep_UptoOneYearMember:::in-rbi-rep.xsd#in-rbi-rep_TypeOfContractAndDerivativeProductAxis::in-rbi-rep.xsd#in-rbi-rep_ForwardRateAgreementsMember</t>
  </si>
  <si>
    <t>Core Capital Gross</t>
  </si>
  <si>
    <t>Tier II Capital - (Net)</t>
  </si>
  <si>
    <t>C - Total Capital (A + B) (Capital Base)</t>
  </si>
  <si>
    <t>Amount(In Lakhs)</t>
  </si>
  <si>
    <t>1. Cash and RBI</t>
  </si>
  <si>
    <t>2. Claims on Banks and notified PFIs</t>
  </si>
  <si>
    <t>3. SLR Investments (SLR)</t>
  </si>
  <si>
    <t>in-rbi-rep.xsd#in-rbi-rep_CounterPartyClientAxis::in-rbi-rep.xsd#in-rbi-rep_GovtMember:::in-rbi-rep.xsd#in-rbi-rep_DurationOfDerivativesContractAxis::in-rbi-rep.xsd#in-rbi-rep_MorethanOneYearLessthanEqualFiveYearsMember:::in-rbi-rep.xsd#in-rbi-rep_RiskWeightAxis::in-rbi-rep.xsd#in-rbi-rep_RiskWeight0PercentMember:::in-rbi-rep.xsd#in-rbi-rep_TypeOfContractAndDerivativeProductAxis::in-rbi-rep.xsd#in-rbi-rep_InterestRateOptionsMember</t>
  </si>
  <si>
    <t>in-rbi-rep.xsd#in-rbi-rep_AssetClassExposureAxis::in-rbi-rep.xsd#in-rbi-rep_EquityInvestmentSubsidiariesIntangibleAssetsLossesDeductedFromTierICapitalMember:::in-rbi-rep.xsd#in-rbi-rep_RiskWeightAxis::in-rbi-rep.xsd#in-rbi-rep_RiskWeight0PercentMember</t>
  </si>
  <si>
    <t>in-rbi-rep.xsd#in-rbi-rep_SubOrdinatedTermDebt</t>
  </si>
  <si>
    <t>in-rbi-rep.xsd#in-rbi-rep_PreferenceShares</t>
  </si>
  <si>
    <t>in-rbi-rep.xsd#in-rbi-rep_OtherInstrumentsPermittedTierIICapital</t>
  </si>
  <si>
    <t>in-rbi-rep.xsd#in-rbi-rep_HeadRoomDeductions</t>
  </si>
  <si>
    <t>in-rbi-rep.xsd#in-rbi-rep_CounterPartyClientAxis::in-rbi-rep.xsd#in-rbi-rep_BanksMember:::in-rbi-rep.xsd#in-rbi-rep_DurationOfDerivativesContractAxis::in-rbi-rep.xsd#in-rbi-rep_MorethanOneYearLessthanEqualFiveYearsMember:::in-rbi-rep.xsd#in-rbi-rep_RiskWeightAxis::in-rbi-rep.xsd#in-rbi-rep_RiskWeight20PercentMember:::in-rbi-rep.xsd#in-rbi-rep_TypeOfContractAndDerivativeProductAxis::in-rbi-rep.xsd#in-rbi-rep_InterestRateFuturesMember</t>
  </si>
  <si>
    <t>in-rbi-rep.xsd#in-rbi-rep_CounterPartyClientAxis::in-rbi-rep.xsd#in-rbi-rep_OthersMember:::in-rbi-rep.xsd#in-rbi-rep_DurationOfDerivativesContractAxis::in-rbi-rep.xsd#in-rbi-rep_MorethanOneYearLessthanEqualFiveYearsMember:::in-rbi-rep.xsd#in-rbi-rep_RiskWeightAxis::in-rbi-rep.xsd#in-rbi-rep_RiskWeight100PercentMember:::in-rbi-rep.xsd#in-rbi-rep_TypeOfContractAndDerivativeProductAxis::in-rbi-rep.xsd#in-rbi-rep_InterestRateFuturesMember</t>
  </si>
  <si>
    <t>in-rbi-rep.xsd#in-rbi-rep_ClientObligantOrGuarantorAxis::in-rbi-rep.xsd#in-rbi-rep_OthersMember:::in-rbi-rep.xsd#in-rbi-rep_ContingentCreditExposureAxis::in-rbi-rep.xsd#in-rbi-rep_CommitmentsWithOriginalMaturityUptoOneYearUnconditionallyCancelledAnyTimeMember:::in-rbi-rep.xsd#in-rbi-rep_RiskWeightAxis::in-rbi-rep.xsd#in-rbi-rep_RiskWeight100PercentMember</t>
  </si>
  <si>
    <t>in-rbi-rep.xsd#in-rbi-rep_ClientObligantOrGuarantorAxis::in-rbi-rep.xsd#in-rbi-rep_OthersMember:::in-rbi-rep.xsd#in-rbi-rep_ContingentCreditExposureAxis::in-rbi-rep.xsd#in-rbi-rep_NonFundedExposuresCommercialRealEstateMember:::in-rbi-rep.xsd#in-rbi-rep_RiskWeightAxis::in-rbi-rep.xsd#in-rbi-rep_RiskWeight100PercentMember</t>
  </si>
  <si>
    <t>in-rbi-rep.xsd#in-rbi-rep_TypeOfContractAndDerivativeProductAxis::in-rbi-rep.xsd#in-rbi-rep_SingleCurrencyInterestRateSwapsMember</t>
  </si>
  <si>
    <t>in-rbi-rep.xsd#in-rbi-rep_CounterPartyClientAxis::in-rbi-rep.xsd#in-rbi-rep_GovtMember:::in-rbi-rep.xsd#in-rbi-rep_DurationOfDerivativesContractAxis::in-rbi-rep.xsd#in-rbi-rep_UptoOneYearMember:::in-rbi-rep.xsd#in-rbi-rep_RiskWeightAxis::in-rbi-rep.xsd#in-rbi-rep_RiskWeight0PercentMember:::in-rbi-rep.xsd#in-rbi-rep_TypeOfContractAndDerivativeProductAxis::in-rbi-rep.xsd#in-rbi-rep_SingleCurrencyInterestRateSwapsMember</t>
  </si>
  <si>
    <t>in-rbi-rep.xsd#in-rbi-rep_CounterPartyClientAxis::in-rbi-rep.xsd#in-rbi-rep_BanksMember:::in-rbi-rep.xsd#in-rbi-rep_DurationOfDerivativesContractAxis::in-rbi-rep.xsd#in-rbi-rep_UptoOneYearMember:::in-rbi-rep.xsd#in-rbi-rep_RiskWeightAxis::in-rbi-rep.xsd#in-rbi-rep_RiskWeight20PercentMember:::in-rbi-rep.xsd#in-rbi-rep_TypeOfContractAndDerivativeProductAxis::in-rbi-rep.xsd#in-rbi-rep_SingleCurrencyInterestRateSwapsMember</t>
  </si>
  <si>
    <t>in-rbi-rep.xsd#in-rbi-rep_CounterPartyClientAxis::in-rbi-rep.xsd#in-rbi-rep_OthersMember:::in-rbi-rep.xsd#in-rbi-rep_DurationOfDerivativesContractAxis::in-rbi-rep.xsd#in-rbi-rep_UptoOneYearMember:::in-rbi-rep.xsd#in-rbi-rep_RiskWeightAxis::in-rbi-rep.xsd#in-rbi-rep_RiskWeight100PercentMember:::in-rbi-rep.xsd#in-rbi-rep_TypeOfContractAndDerivativeProductAxis::in-rbi-rep.xsd#in-rbi-rep_SingleCurrencyInterestRateSwapsMember</t>
  </si>
  <si>
    <t>in-rbi-rep.xsd#in-rbi-rep_DurationOfDerivativesContractAxis::in-rbi-rep.xsd#in-rbi-rep_UptoOneYearMember:::in-rbi-rep.xsd#in-rbi-rep_TypeOfContractAndDerivativeProductAxis::in-rbi-rep.xsd#in-rbi-rep_SingleCurrencyInterestRateSwapsMember</t>
  </si>
  <si>
    <t>89f74dfb-b212-4cde-9014-d2004ce1beef:~:CapitalBase:~:NotMandatory:~:True:~::~:</t>
  </si>
  <si>
    <t>#TABLE#</t>
  </si>
  <si>
    <t>#LAYOUTSCSR#</t>
  </si>
  <si>
    <t>#LAYOUTECSR#</t>
  </si>
  <si>
    <t>#LAYOUTSCER#</t>
  </si>
  <si>
    <t>#LAYOUTECER#</t>
  </si>
  <si>
    <t>#CustPlc#</t>
  </si>
  <si>
    <t>Capital Base</t>
  </si>
  <si>
    <t>Core (Tier One) Capital (CC)</t>
  </si>
  <si>
    <t>Total Capital (TC)</t>
  </si>
  <si>
    <t>Assets (funded)</t>
  </si>
  <si>
    <t>Contingent credit exposures</t>
  </si>
  <si>
    <t>Contracts/Derivatives exposures</t>
  </si>
  <si>
    <t>Open Position Limit - Capital Charge</t>
  </si>
  <si>
    <t>Foreign Exchange</t>
  </si>
  <si>
    <t>Precious Metals.</t>
  </si>
  <si>
    <t>Sub-total (Domestic Operations)</t>
  </si>
  <si>
    <t>Open Forex Position Limit - Capital Charge</t>
  </si>
  <si>
    <t>in-rbi-rep.xsd#in-rbi-rep_UnallocatedSurplusAndCarriedOverAmounts</t>
  </si>
  <si>
    <t>V1.3</t>
  </si>
  <si>
    <t>&lt;ProjectConfig&gt;_x000D_
  &lt;add key="PackageName" value="RBI-RCA1" /&gt;_x000D_
  &lt;add key="PackageDescription" value="RBI-Report On Capital Adequacy" /&gt;_x000D_
  &lt;add key="PackageAuthor" value="IRIS" /&gt;_x000D_
  &lt;add key="CreatedOn" value="17/05/2013" /&gt;_x000D_
  &lt;add key="PackageVersion" value="V1.3" /&gt;_x000D_
  &lt;add key="SecurityCode" value="3meE/gFr0EsjU77r6hBiRqWUJGgK5GtZCCrkOS9M0dfKiVLdJxsy3pMTkzjahTAUilsLshI+ocBXevL8auGqmg==" /&gt;_x000D_
  &lt;add key="TaxonomyPath" value="D:\RBI\OSMOS Forms\RCA1\RBI Creator - RCA1\iFile\bin\Debug\iFileApp2\Taxonomy\RCA1\in-rbi-rca1.xsd"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value="V1.3"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</si>
</sst>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0.00"/>
    <numFmt numFmtId="165" formatCode="000.00"/>
    <numFmt numFmtId="166" formatCode="[$-409]d\-mmm\-yyyy;@"/>
    <numFmt numFmtId="167" formatCode="0.0000%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14"/>
      <color indexed="8"/>
      <name val="Calibri"/>
      <family val="2"/>
    </font>
    <font>
      <b/>
      <sz val="9"/>
      <color indexed="81"/>
      <name val="Tahoma"/>
      <family val="2"/>
    </font>
    <font>
      <sz val="14"/>
      <color indexed="9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u/>
      <sz val="20"/>
      <color indexed="9"/>
      <name val="Calibri"/>
      <family val="2"/>
    </font>
    <font>
      <b/>
      <sz val="16"/>
      <color indexed="8"/>
      <name val="Calibri"/>
      <family val="2"/>
    </font>
    <font>
      <u/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sz val="9"/>
      <color indexed="63"/>
      <name val="Arial"/>
      <family val="2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5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6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4" fillId="0" borderId="0" xfId="0" applyFont="1"/>
    <xf numFmtId="0" fontId="0" fillId="0" borderId="0" xfId="0" applyBorder="1"/>
    <xf numFmtId="0" fontId="1" fillId="2" borderId="1" xfId="0" applyFont="1" applyFill="1" applyBorder="1" applyAlignment="1" applyProtection="1">
      <alignment horizontal="left" vertical="top" wrapText="1" shrinkToFit="1"/>
    </xf>
    <xf numFmtId="0" fontId="5" fillId="2" borderId="1" xfId="0" applyFont="1" applyFill="1" applyBorder="1" applyAlignment="1" applyProtection="1">
      <alignment horizontal="left" vertical="top" wrapText="1" shrinkToFit="1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 wrapText="1" shrinkToFit="1"/>
    </xf>
    <xf numFmtId="0" fontId="1" fillId="2" borderId="1" xfId="0" applyFont="1" applyFill="1" applyBorder="1" applyAlignment="1" applyProtection="1">
      <alignment horizontal="left" vertical="center" wrapText="1" shrinkToFit="1"/>
    </xf>
    <xf numFmtId="0" fontId="1" fillId="0" borderId="1" xfId="0" applyFont="1" applyBorder="1" applyAlignment="1">
      <alignment wrapText="1" shrinkToFit="1"/>
    </xf>
    <xf numFmtId="166" fontId="0" fillId="0" borderId="1" xfId="0" applyNumberFormat="1" applyBorder="1" applyProtection="1">
      <protection locked="0"/>
    </xf>
    <xf numFmtId="0" fontId="1" fillId="0" borderId="0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2" fillId="2" borderId="1" xfId="0" applyFont="1" applyFill="1" applyBorder="1" applyAlignment="1" applyProtection="1">
      <alignment horizontal="center" vertical="center" wrapText="1" shrinkToFit="1"/>
    </xf>
    <xf numFmtId="0" fontId="12" fillId="2" borderId="1" xfId="0" applyFont="1" applyFill="1" applyBorder="1" applyAlignment="1" applyProtection="1">
      <alignment horizontal="left" vertical="top" wrapText="1" shrinkToFit="1"/>
    </xf>
    <xf numFmtId="164" fontId="1" fillId="2" borderId="1" xfId="0" applyNumberFormat="1" applyFont="1" applyFill="1" applyBorder="1" applyAlignment="1" applyProtection="1">
      <alignment horizontal="center" vertical="center" wrapText="1" shrinkToFit="1"/>
    </xf>
    <xf numFmtId="165" fontId="1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left" vertical="center" wrapText="1" shrinkToFit="1"/>
    </xf>
    <xf numFmtId="0" fontId="12" fillId="2" borderId="1" xfId="0" applyFont="1" applyFill="1" applyBorder="1" applyAlignment="1" applyProtection="1">
      <alignment horizontal="left" vertical="center" wrapText="1" shrinkToFit="1"/>
    </xf>
    <xf numFmtId="0" fontId="13" fillId="2" borderId="1" xfId="0" applyFont="1" applyFill="1" applyBorder="1" applyAlignment="1" applyProtection="1">
      <alignment horizontal="left" vertical="center" wrapText="1" shrinkToFit="1"/>
    </xf>
    <xf numFmtId="0" fontId="6" fillId="2" borderId="1" xfId="0" applyFont="1" applyFill="1" applyBorder="1" applyAlignment="1" applyProtection="1">
      <alignment horizontal="left" vertical="center" wrapText="1" shrinkToFit="1"/>
    </xf>
    <xf numFmtId="0" fontId="1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12" fillId="2" borderId="11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left" vertical="center" wrapText="1" shrinkToFit="1"/>
    </xf>
    <xf numFmtId="0" fontId="8" fillId="2" borderId="1" xfId="0" applyFont="1" applyFill="1" applyBorder="1" applyAlignment="1" applyProtection="1">
      <alignment horizontal="left" vertical="top" wrapText="1" shrinkToFit="1"/>
    </xf>
    <xf numFmtId="0" fontId="15" fillId="2" borderId="1" xfId="0" applyFont="1" applyFill="1" applyBorder="1" applyAlignment="1" applyProtection="1">
      <alignment horizontal="left" vertical="center" wrapText="1" shrinkToFit="1"/>
    </xf>
    <xf numFmtId="0" fontId="13" fillId="2" borderId="2" xfId="0" applyFont="1" applyFill="1" applyBorder="1" applyAlignment="1" applyProtection="1">
      <alignment horizontal="left" vertical="center" wrapText="1" shrinkToFit="1"/>
    </xf>
    <xf numFmtId="0" fontId="13" fillId="2" borderId="12" xfId="0" applyFont="1" applyFill="1" applyBorder="1" applyAlignment="1" applyProtection="1">
      <alignment horizontal="left" vertical="center" wrapText="1" shrinkToFit="1"/>
    </xf>
    <xf numFmtId="0" fontId="1" fillId="2" borderId="12" xfId="0" applyFont="1" applyFill="1" applyBorder="1" applyAlignment="1" applyProtection="1">
      <alignment horizontal="center" vertical="center" wrapText="1" shrinkToFit="1"/>
    </xf>
    <xf numFmtId="2" fontId="1" fillId="2" borderId="12" xfId="0" applyNumberFormat="1" applyFont="1" applyFill="1" applyBorder="1" applyAlignment="1" applyProtection="1">
      <alignment horizontal="center" vertical="center" wrapText="1" shrinkToFit="1"/>
    </xf>
    <xf numFmtId="0" fontId="1" fillId="2" borderId="0" xfId="0" applyFont="1" applyFill="1" applyBorder="1" applyAlignment="1" applyProtection="1">
      <alignment horizontal="center" vertical="center" wrapText="1" shrinkToFit="1"/>
    </xf>
    <xf numFmtId="4" fontId="1" fillId="2" borderId="0" xfId="0" applyNumberFormat="1" applyFont="1" applyFill="1" applyBorder="1" applyAlignment="1" applyProtection="1">
      <alignment horizontal="center" vertical="center" wrapText="1" shrinkToFit="1"/>
    </xf>
    <xf numFmtId="2" fontId="1" fillId="2" borderId="0" xfId="0" applyNumberFormat="1" applyFont="1" applyFill="1" applyBorder="1" applyAlignment="1" applyProtection="1">
      <alignment horizontal="center" vertical="center" wrapText="1" shrinkToFit="1"/>
    </xf>
    <xf numFmtId="0" fontId="5" fillId="0" borderId="0" xfId="0" applyFont="1" applyBorder="1"/>
    <xf numFmtId="0" fontId="5" fillId="0" borderId="0" xfId="0" applyFont="1"/>
    <xf numFmtId="0" fontId="11" fillId="0" borderId="0" xfId="0" applyFont="1" applyBorder="1"/>
    <xf numFmtId="0" fontId="11" fillId="0" borderId="0" xfId="0" applyFont="1"/>
    <xf numFmtId="2" fontId="17" fillId="2" borderId="1" xfId="0" applyNumberFormat="1" applyFont="1" applyFill="1" applyBorder="1" applyAlignment="1" applyProtection="1">
      <alignment horizontal="center" vertical="center" wrapText="1" shrinkToFit="1"/>
    </xf>
    <xf numFmtId="0" fontId="17" fillId="0" borderId="0" xfId="0" applyFont="1" applyBorder="1"/>
    <xf numFmtId="0" fontId="17" fillId="0" borderId="0" xfId="0" applyFont="1"/>
    <xf numFmtId="0" fontId="1" fillId="2" borderId="1" xfId="0" applyFont="1" applyFill="1" applyBorder="1" applyAlignment="1" applyProtection="1">
      <alignment horizontal="left" vertical="center" wrapText="1" indent="3" shrinkToFit="1"/>
    </xf>
    <xf numFmtId="0" fontId="1" fillId="4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5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1" fillId="6" borderId="1" xfId="0" applyNumberFormat="1" applyFont="1" applyFill="1" applyBorder="1" applyAlignment="1" applyProtection="1">
      <alignment horizontal="left" vertical="center" wrapText="1" shrinkToFit="1"/>
    </xf>
    <xf numFmtId="0" fontId="1" fillId="7" borderId="1" xfId="0" applyNumberFormat="1" applyFont="1" applyFill="1" applyBorder="1" applyAlignment="1" applyProtection="1">
      <alignment horizontal="left" vertical="center" wrapText="1" shrinkToFit="1"/>
      <protection locked="0"/>
    </xf>
    <xf numFmtId="4" fontId="1" fillId="5" borderId="1" xfId="0" applyNumberFormat="1" applyFont="1" applyFill="1" applyBorder="1" applyAlignment="1" applyProtection="1">
      <alignment horizontal="right" vertical="center" wrapText="1" shrinkToFit="1"/>
      <protection locked="0"/>
    </xf>
    <xf numFmtId="4" fontId="1" fillId="6" borderId="1" xfId="0" applyNumberFormat="1" applyFont="1" applyFill="1" applyBorder="1" applyAlignment="1" applyProtection="1">
      <alignment horizontal="right" vertical="center" wrapText="1" shrinkToFit="1"/>
    </xf>
    <xf numFmtId="0" fontId="1" fillId="2" borderId="13" xfId="0" applyFont="1" applyFill="1" applyBorder="1" applyAlignment="1" applyProtection="1">
      <alignment horizontal="center" vertical="center" wrapText="1" shrinkToFit="1"/>
    </xf>
    <xf numFmtId="2" fontId="1" fillId="2" borderId="13" xfId="0" applyNumberFormat="1" applyFont="1" applyFill="1" applyBorder="1" applyAlignment="1" applyProtection="1">
      <alignment horizontal="center" vertical="center" wrapText="1" shrinkToFit="1"/>
    </xf>
    <xf numFmtId="0" fontId="12" fillId="2" borderId="2" xfId="0" applyFont="1" applyFill="1" applyBorder="1" applyAlignment="1" applyProtection="1">
      <alignment horizontal="left" vertical="center" wrapText="1" shrinkToFit="1"/>
    </xf>
    <xf numFmtId="0" fontId="1" fillId="2" borderId="12" xfId="0" applyFont="1" applyFill="1" applyBorder="1" applyAlignment="1" applyProtection="1">
      <alignment horizontal="left" vertical="center" wrapText="1" shrinkToFit="1"/>
    </xf>
    <xf numFmtId="0" fontId="13" fillId="2" borderId="13" xfId="0" applyFont="1" applyFill="1" applyBorder="1" applyAlignment="1" applyProtection="1">
      <alignment horizontal="left" vertical="center" wrapText="1" shrinkToFit="1"/>
    </xf>
    <xf numFmtId="0" fontId="6" fillId="2" borderId="12" xfId="0" applyFont="1" applyFill="1" applyBorder="1" applyAlignment="1" applyProtection="1">
      <alignment horizontal="left" vertical="center" wrapText="1" shrinkToFit="1"/>
    </xf>
    <xf numFmtId="0" fontId="1" fillId="2" borderId="14" xfId="0" applyFont="1" applyFill="1" applyBorder="1" applyAlignment="1" applyProtection="1">
      <alignment horizontal="center" vertical="center" wrapText="1" shrinkToFit="1"/>
    </xf>
    <xf numFmtId="0" fontId="6" fillId="2" borderId="13" xfId="0" applyFont="1" applyFill="1" applyBorder="1" applyAlignment="1" applyProtection="1">
      <alignment horizontal="left" vertical="center" wrapText="1" shrinkToFit="1"/>
    </xf>
    <xf numFmtId="2" fontId="17" fillId="2" borderId="12" xfId="0" applyNumberFormat="1" applyFont="1" applyFill="1" applyBorder="1" applyAlignment="1" applyProtection="1">
      <alignment horizontal="center" vertical="center" wrapText="1" shrinkToFit="1"/>
    </xf>
    <xf numFmtId="0" fontId="1" fillId="2" borderId="13" xfId="0" applyFont="1" applyFill="1" applyBorder="1" applyAlignment="1" applyProtection="1">
      <alignment horizontal="left" vertical="center" wrapText="1" shrinkToFit="1"/>
    </xf>
    <xf numFmtId="2" fontId="17" fillId="2" borderId="13" xfId="0" applyNumberFormat="1" applyFont="1" applyFill="1" applyBorder="1" applyAlignment="1" applyProtection="1">
      <alignment horizontal="center" vertical="center" wrapText="1" shrinkToFit="1"/>
    </xf>
    <xf numFmtId="2" fontId="17" fillId="2" borderId="14" xfId="0" applyNumberFormat="1" applyFont="1" applyFill="1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left" vertical="center" wrapText="1" shrinkToFit="1"/>
    </xf>
    <xf numFmtId="0" fontId="16" fillId="2" borderId="14" xfId="0" applyFont="1" applyFill="1" applyBorder="1" applyAlignment="1" applyProtection="1">
      <alignment horizontal="left" vertical="center" wrapText="1" shrinkToFit="1"/>
    </xf>
    <xf numFmtId="0" fontId="13" fillId="2" borderId="15" xfId="0" applyFont="1" applyFill="1" applyBorder="1" applyAlignment="1" applyProtection="1">
      <alignment horizontal="left" vertical="center" wrapText="1" shrinkToFit="1"/>
    </xf>
    <xf numFmtId="2" fontId="17" fillId="2" borderId="15" xfId="0" applyNumberFormat="1" applyFont="1" applyFill="1" applyBorder="1" applyAlignment="1" applyProtection="1">
      <alignment horizontal="center" vertical="center" wrapText="1" shrinkToFit="1"/>
    </xf>
    <xf numFmtId="0" fontId="8" fillId="2" borderId="12" xfId="0" applyFont="1" applyFill="1" applyBorder="1" applyAlignment="1" applyProtection="1">
      <alignment horizontal="left" vertical="center" wrapText="1" shrinkToFit="1"/>
    </xf>
    <xf numFmtId="2" fontId="5" fillId="2" borderId="12" xfId="0" applyNumberFormat="1" applyFont="1" applyFill="1" applyBorder="1" applyAlignment="1" applyProtection="1">
      <alignment horizontal="center" vertical="center" wrapText="1" shrinkToFit="1"/>
    </xf>
    <xf numFmtId="0" fontId="5" fillId="2" borderId="12" xfId="0" applyFont="1" applyFill="1" applyBorder="1" applyAlignment="1" applyProtection="1">
      <alignment horizontal="center" vertical="center" wrapText="1" shrinkToFit="1"/>
    </xf>
    <xf numFmtId="2" fontId="1" fillId="2" borderId="14" xfId="0" applyNumberFormat="1" applyFont="1" applyFill="1" applyBorder="1" applyAlignment="1" applyProtection="1">
      <alignment horizontal="center" vertical="center" wrapText="1" shrinkToFit="1"/>
    </xf>
    <xf numFmtId="0" fontId="1" fillId="2" borderId="4" xfId="0" applyFont="1" applyFill="1" applyBorder="1" applyAlignment="1" applyProtection="1">
      <alignment horizontal="center" vertical="center" wrapText="1" shrinkToFit="1"/>
    </xf>
    <xf numFmtId="4" fontId="1" fillId="2" borderId="4" xfId="0" applyNumberFormat="1" applyFont="1" applyFill="1" applyBorder="1" applyAlignment="1" applyProtection="1">
      <alignment horizontal="center" vertical="center" wrapText="1" shrinkToFit="1"/>
    </xf>
    <xf numFmtId="2" fontId="1" fillId="2" borderId="4" xfId="0" applyNumberFormat="1" applyFont="1" applyFill="1" applyBorder="1" applyAlignment="1" applyProtection="1">
      <alignment horizontal="center" vertical="center" wrapText="1" shrinkToFit="1"/>
    </xf>
    <xf numFmtId="0" fontId="1" fillId="2" borderId="7" xfId="0" applyFont="1" applyFill="1" applyBorder="1" applyAlignment="1" applyProtection="1">
      <alignment horizontal="center" vertical="center" wrapText="1" shrinkToFit="1"/>
    </xf>
    <xf numFmtId="2" fontId="1" fillId="2" borderId="7" xfId="0" applyNumberFormat="1" applyFont="1" applyFill="1" applyBorder="1" applyAlignment="1" applyProtection="1">
      <alignment horizontal="center" vertical="center" wrapText="1" shrinkToFit="1"/>
    </xf>
    <xf numFmtId="0" fontId="13" fillId="2" borderId="3" xfId="0" applyFont="1" applyFill="1" applyBorder="1" applyAlignment="1" applyProtection="1">
      <alignment horizontal="left" vertical="center" wrapText="1" shrinkToFit="1"/>
    </xf>
    <xf numFmtId="0" fontId="1" fillId="2" borderId="2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left" vertical="center" wrapText="1" shrinkToFit="1"/>
    </xf>
    <xf numFmtId="0" fontId="5" fillId="2" borderId="2" xfId="0" applyFont="1" applyFill="1" applyBorder="1" applyAlignment="1" applyProtection="1">
      <alignment horizontal="left" vertical="center" wrapText="1" shrinkToFit="1"/>
    </xf>
    <xf numFmtId="0" fontId="13" fillId="2" borderId="5" xfId="0" applyFont="1" applyFill="1" applyBorder="1" applyAlignment="1" applyProtection="1">
      <alignment horizontal="left" vertical="center" wrapText="1" shrinkToFit="1"/>
    </xf>
    <xf numFmtId="0" fontId="1" fillId="2" borderId="15" xfId="0" applyFont="1" applyFill="1" applyBorder="1" applyAlignment="1" applyProtection="1">
      <alignment horizontal="center" vertical="center" wrapText="1" shrinkToFit="1"/>
    </xf>
    <xf numFmtId="2" fontId="1" fillId="2" borderId="15" xfId="0" applyNumberFormat="1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4" fontId="1" fillId="2" borderId="7" xfId="0" applyNumberFormat="1" applyFont="1" applyFill="1" applyBorder="1" applyAlignment="1" applyProtection="1">
      <alignment horizontal="center" vertical="center" wrapText="1" shrinkToFit="1"/>
    </xf>
    <xf numFmtId="165" fontId="1" fillId="2" borderId="13" xfId="0" applyNumberFormat="1" applyFont="1" applyFill="1" applyBorder="1" applyAlignment="1" applyProtection="1">
      <alignment horizontal="center" vertical="center" wrapText="1" shrinkToFit="1"/>
    </xf>
    <xf numFmtId="164" fontId="1" fillId="2" borderId="15" xfId="0" applyNumberFormat="1" applyFont="1" applyFill="1" applyBorder="1" applyAlignment="1" applyProtection="1">
      <alignment horizontal="center" vertical="center" wrapText="1" shrinkToFit="1"/>
    </xf>
    <xf numFmtId="165" fontId="1" fillId="2" borderId="15" xfId="0" applyNumberFormat="1" applyFont="1" applyFill="1" applyBorder="1" applyAlignment="1" applyProtection="1">
      <alignment horizontal="center" vertical="center" wrapText="1" shrinkToFit="1"/>
    </xf>
    <xf numFmtId="165" fontId="5" fillId="2" borderId="12" xfId="0" applyNumberFormat="1" applyFont="1" applyFill="1" applyBorder="1" applyAlignment="1" applyProtection="1">
      <alignment horizontal="center" vertical="center" wrapText="1" shrinkToFit="1"/>
    </xf>
    <xf numFmtId="164" fontId="1" fillId="2" borderId="14" xfId="0" applyNumberFormat="1" applyFont="1" applyFill="1" applyBorder="1" applyAlignment="1" applyProtection="1">
      <alignment horizontal="center" vertical="center" wrapText="1" shrinkToFit="1"/>
    </xf>
    <xf numFmtId="165" fontId="1" fillId="2" borderId="14" xfId="0" applyNumberFormat="1" applyFont="1" applyFill="1" applyBorder="1" applyAlignment="1" applyProtection="1">
      <alignment horizontal="center" vertical="center" wrapText="1" shrinkToFit="1"/>
    </xf>
    <xf numFmtId="0" fontId="12" fillId="2" borderId="12" xfId="0" applyFont="1" applyFill="1" applyBorder="1" applyAlignment="1" applyProtection="1">
      <alignment horizontal="center" vertical="center" wrapText="1" shrinkToFit="1"/>
    </xf>
    <xf numFmtId="4" fontId="1" fillId="2" borderId="1" xfId="0" applyNumberFormat="1" applyFont="1" applyFill="1" applyBorder="1" applyAlignment="1" applyProtection="1">
      <alignment horizontal="right" vertical="center" wrapText="1" shrinkToFit="1"/>
    </xf>
    <xf numFmtId="10" fontId="1" fillId="2" borderId="1" xfId="0" applyNumberFormat="1" applyFont="1" applyFill="1" applyBorder="1" applyAlignment="1" applyProtection="1">
      <alignment horizontal="right" vertical="center" wrapText="1" shrinkToFit="1"/>
    </xf>
    <xf numFmtId="0" fontId="0" fillId="0" borderId="4" xfId="0" applyBorder="1"/>
    <xf numFmtId="4" fontId="1" fillId="2" borderId="0" xfId="0" applyNumberFormat="1" applyFont="1" applyFill="1" applyBorder="1" applyAlignment="1" applyProtection="1">
      <alignment horizontal="right" vertical="center" wrapText="1" shrinkToFit="1"/>
    </xf>
    <xf numFmtId="4" fontId="1" fillId="2" borderId="4" xfId="0" applyNumberFormat="1" applyFont="1" applyFill="1" applyBorder="1" applyAlignment="1" applyProtection="1">
      <alignment horizontal="right" vertical="center" wrapText="1" shrinkToFit="1"/>
    </xf>
    <xf numFmtId="4" fontId="1" fillId="2" borderId="8" xfId="0" applyNumberFormat="1" applyFont="1" applyFill="1" applyBorder="1" applyAlignment="1" applyProtection="1">
      <alignment horizontal="right" vertical="center" wrapText="1" shrinkToFit="1"/>
    </xf>
    <xf numFmtId="4" fontId="1" fillId="2" borderId="7" xfId="0" applyNumberFormat="1" applyFont="1" applyFill="1" applyBorder="1" applyAlignment="1" applyProtection="1">
      <alignment horizontal="right" vertical="center" wrapText="1" shrinkToFit="1"/>
    </xf>
    <xf numFmtId="4" fontId="1" fillId="2" borderId="10" xfId="0" applyNumberFormat="1" applyFont="1" applyFill="1" applyBorder="1" applyAlignment="1" applyProtection="1">
      <alignment horizontal="right" vertical="center" wrapText="1" shrinkToFit="1"/>
    </xf>
    <xf numFmtId="4" fontId="1" fillId="2" borderId="11" xfId="0" applyNumberFormat="1" applyFont="1" applyFill="1" applyBorder="1" applyAlignment="1" applyProtection="1">
      <alignment horizontal="right" vertical="center" wrapText="1" shrinkToFit="1"/>
    </xf>
    <xf numFmtId="10" fontId="1" fillId="2" borderId="13" xfId="0" applyNumberFormat="1" applyFont="1" applyFill="1" applyBorder="1" applyAlignment="1" applyProtection="1">
      <alignment horizontal="right" vertical="center" wrapText="1" shrinkToFit="1"/>
    </xf>
    <xf numFmtId="10" fontId="1" fillId="2" borderId="12" xfId="0" applyNumberFormat="1" applyFont="1" applyFill="1" applyBorder="1" applyAlignment="1" applyProtection="1">
      <alignment horizontal="right" vertical="center" wrapText="1" shrinkToFit="1"/>
    </xf>
    <xf numFmtId="4" fontId="1" fillId="2" borderId="14" xfId="0" applyNumberFormat="1" applyFont="1" applyFill="1" applyBorder="1" applyAlignment="1" applyProtection="1">
      <alignment horizontal="right" vertical="center" wrapText="1" shrinkToFit="1"/>
    </xf>
    <xf numFmtId="10" fontId="1" fillId="2" borderId="14" xfId="0" applyNumberFormat="1" applyFont="1" applyFill="1" applyBorder="1" applyAlignment="1" applyProtection="1">
      <alignment horizontal="right" vertical="center" wrapText="1" shrinkToFit="1"/>
    </xf>
    <xf numFmtId="2" fontId="1" fillId="2" borderId="11" xfId="0" applyNumberFormat="1" applyFont="1" applyFill="1" applyBorder="1" applyAlignment="1" applyProtection="1">
      <alignment horizontal="center" vertical="center" wrapText="1" shrinkToFit="1"/>
    </xf>
    <xf numFmtId="4" fontId="16" fillId="2" borderId="14" xfId="0" applyNumberFormat="1" applyFont="1" applyFill="1" applyBorder="1" applyAlignment="1" applyProtection="1">
      <alignment horizontal="right" vertical="center" wrapText="1" shrinkToFit="1"/>
    </xf>
    <xf numFmtId="4" fontId="16" fillId="2" borderId="11" xfId="0" applyNumberFormat="1" applyFont="1" applyFill="1" applyBorder="1" applyAlignment="1" applyProtection="1">
      <alignment horizontal="right" vertical="center" wrapText="1" shrinkToFit="1"/>
    </xf>
    <xf numFmtId="4" fontId="1" fillId="2" borderId="9" xfId="0" applyNumberFormat="1" applyFont="1" applyFill="1" applyBorder="1" applyAlignment="1" applyProtection="1">
      <alignment horizontal="right" vertical="center" wrapText="1" shrinkToFit="1"/>
    </xf>
    <xf numFmtId="0" fontId="15" fillId="2" borderId="6" xfId="0" applyFont="1" applyFill="1" applyBorder="1" applyAlignment="1" applyProtection="1">
      <alignment horizontal="left" vertical="center" wrapText="1" shrinkToFit="1"/>
    </xf>
    <xf numFmtId="0" fontId="12" fillId="2" borderId="6" xfId="0" applyFont="1" applyFill="1" applyBorder="1" applyAlignment="1" applyProtection="1">
      <alignment horizontal="left" vertical="center" wrapText="1" shrinkToFit="1"/>
    </xf>
    <xf numFmtId="4" fontId="1" fillId="2" borderId="12" xfId="0" applyNumberFormat="1" applyFont="1" applyFill="1" applyBorder="1" applyAlignment="1" applyProtection="1">
      <alignment horizontal="right" vertical="center" wrapText="1" shrinkToFit="1"/>
    </xf>
    <xf numFmtId="4" fontId="1" fillId="2" borderId="3" xfId="0" applyNumberFormat="1" applyFont="1" applyFill="1" applyBorder="1" applyAlignment="1" applyProtection="1">
      <alignment horizontal="right" vertical="center" wrapText="1" shrinkToFit="1"/>
    </xf>
    <xf numFmtId="4" fontId="1" fillId="2" borderId="13" xfId="0" applyNumberFormat="1" applyFont="1" applyFill="1" applyBorder="1" applyAlignment="1" applyProtection="1">
      <alignment horizontal="right" vertical="center" wrapText="1" shrinkToFit="1"/>
    </xf>
    <xf numFmtId="4" fontId="1" fillId="2" borderId="5" xfId="0" applyNumberFormat="1" applyFont="1" applyFill="1" applyBorder="1" applyAlignment="1" applyProtection="1">
      <alignment horizontal="right" vertical="center" wrapText="1" shrinkToFit="1"/>
    </xf>
    <xf numFmtId="2" fontId="17" fillId="2" borderId="11" xfId="0" applyNumberFormat="1" applyFont="1" applyFill="1" applyBorder="1" applyAlignment="1" applyProtection="1">
      <alignment horizontal="center" vertical="center" wrapText="1" shrinkToFit="1"/>
    </xf>
    <xf numFmtId="4" fontId="1" fillId="2" borderId="15" xfId="0" applyNumberFormat="1" applyFont="1" applyFill="1" applyBorder="1" applyAlignment="1" applyProtection="1">
      <alignment horizontal="right" vertical="center" wrapText="1" shrinkToFit="1"/>
    </xf>
    <xf numFmtId="4" fontId="18" fillId="2" borderId="12" xfId="0" applyNumberFormat="1" applyFont="1" applyFill="1" applyBorder="1" applyAlignment="1" applyProtection="1">
      <alignment horizontal="right" vertical="center" wrapText="1" shrinkToFit="1"/>
    </xf>
    <xf numFmtId="15" fontId="0" fillId="0" borderId="0" xfId="0" applyNumberFormat="1" applyProtection="1">
      <protection locked="0"/>
    </xf>
    <xf numFmtId="167" fontId="1" fillId="6" borderId="1" xfId="0" applyNumberFormat="1" applyFont="1" applyFill="1" applyBorder="1" applyAlignment="1" applyProtection="1">
      <alignment horizontal="right" vertical="center" wrapText="1" shrinkToFit="1"/>
    </xf>
    <xf numFmtId="0" fontId="4" fillId="0" borderId="0" xfId="0" applyFont="1" applyBorder="1" applyAlignment="1">
      <alignment shrinkToFit="1"/>
    </xf>
    <xf numFmtId="0" fontId="4" fillId="0" borderId="0" xfId="0" applyFont="1" applyBorder="1" applyAlignment="1">
      <alignment horizontal="right" shrinkToFit="1"/>
    </xf>
    <xf numFmtId="0" fontId="1" fillId="8" borderId="1" xfId="0" applyNumberFormat="1" applyFont="1" applyFill="1" applyBorder="1" applyAlignment="1" applyProtection="1">
      <alignment horizontal="left" vertical="top" wrapText="1" shrinkToFit="1"/>
    </xf>
    <xf numFmtId="49" fontId="1" fillId="8" borderId="1" xfId="0" applyNumberFormat="1" applyFont="1" applyFill="1" applyBorder="1" applyAlignment="1" applyProtection="1">
      <alignment horizontal="left" vertical="top" wrapText="1" shrinkToFit="1"/>
    </xf>
    <xf numFmtId="0" fontId="8" fillId="0" borderId="7" xfId="0" applyFont="1" applyFill="1" applyBorder="1" applyAlignment="1" applyProtection="1">
      <alignment vertical="center" shrinkToFit="1"/>
    </xf>
    <xf numFmtId="0" fontId="1" fillId="6" borderId="1" xfId="0" applyNumberFormat="1" applyFont="1" applyFill="1" applyBorder="1" applyAlignment="1" applyProtection="1">
      <alignment horizontal="left" vertical="center" wrapText="1"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5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19" fillId="0" borderId="0" xfId="0" applyFont="1" applyBorder="1" applyAlignment="1">
      <alignment shrinkToFit="1"/>
    </xf>
    <xf numFmtId="0" fontId="19" fillId="0" borderId="9" xfId="0" applyFont="1" applyBorder="1" applyAlignment="1">
      <alignment shrinkToFit="1"/>
    </xf>
    <xf numFmtId="0" fontId="19" fillId="0" borderId="5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NumberFormat="1" applyFont="1" applyBorder="1" applyAlignment="1">
      <alignment shrinkToFit="1"/>
    </xf>
    <xf numFmtId="0" fontId="20" fillId="0" borderId="0" xfId="0" applyFont="1"/>
    <xf numFmtId="0" fontId="5" fillId="2" borderId="0" xfId="0" applyFont="1" applyFill="1" applyBorder="1" applyAlignment="1" applyProtection="1">
      <alignment horizontal="left" vertical="center" wrapText="1" shrinkToFit="1"/>
    </xf>
    <xf numFmtId="0" fontId="19" fillId="5" borderId="0" xfId="0" applyFont="1" applyFill="1" applyBorder="1" applyAlignment="1" applyProtection="1">
      <alignment horizontal="left" vertical="center" wrapText="1" shrinkToFit="1"/>
    </xf>
    <xf numFmtId="0" fontId="1" fillId="9" borderId="1" xfId="0" applyNumberFormat="1" applyFont="1" applyFill="1" applyBorder="1" applyAlignment="1" applyProtection="1">
      <alignment horizontal="left" vertical="center" wrapText="1" shrinkToFit="1"/>
    </xf>
    <xf numFmtId="49" fontId="1" fillId="2" borderId="1" xfId="0" applyNumberFormat="1" applyFont="1" applyFill="1" applyBorder="1" applyAlignment="1" applyProtection="1">
      <alignment horizontal="left" vertical="center" wrapText="1" shrinkToFit="1"/>
    </xf>
    <xf numFmtId="49" fontId="4" fillId="10" borderId="0" xfId="0" applyNumberFormat="1" applyFont="1" applyFill="1" applyBorder="1" applyAlignment="1" applyProtection="1">
      <alignment horizontal="left" vertical="center" wrapText="1" shrinkToFit="1"/>
    </xf>
    <xf numFmtId="167" fontId="1" fillId="5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21" fillId="0" borderId="0" xfId="0" applyFont="1" applyBorder="1"/>
    <xf numFmtId="0" fontId="10" fillId="11" borderId="0" xfId="0" applyFont="1" applyFill="1" applyAlignment="1">
      <alignment horizontal="center"/>
    </xf>
    <xf numFmtId="0" fontId="14" fillId="11" borderId="0" xfId="0" applyFont="1" applyFill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 shrinkToFit="1"/>
    </xf>
    <xf numFmtId="0" fontId="12" fillId="2" borderId="11" xfId="0" applyFont="1" applyFill="1" applyBorder="1" applyAlignment="1" applyProtection="1">
      <alignment horizontal="center" vertical="center" wrapText="1" shrinkToFit="1"/>
    </xf>
  </cellXfs>
  <cellStyles count="4">
    <cellStyle name="Comma 2" xfId="1"/>
    <cellStyle name="Hyperlink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"/>
  <sheetViews>
    <sheetView workbookViewId="0"/>
  </sheetViews>
  <sheetFormatPr defaultColWidth="9.140625" defaultRowHeight="15" x14ac:dyDescent="0.25"/>
  <cols>
    <col min="1" max="1" width="199.140625" style="1" customWidth="1"/>
    <col min="2" max="16384" width="9.140625" style="1"/>
  </cols>
  <sheetData>
    <row r="1" spans="1:27" ht="225" x14ac:dyDescent="0.25">
      <c r="A1" s="5" t="s">
        <v>1230</v>
      </c>
      <c r="AA1" s="1" t="s">
        <v>445</v>
      </c>
    </row>
    <row r="6" spans="1:27" ht="90" x14ac:dyDescent="0.25">
      <c r="A6" s="5" t="s">
        <v>444</v>
      </c>
    </row>
    <row r="9" spans="1:27" x14ac:dyDescent="0.25">
      <c r="A9" s="5"/>
    </row>
    <row r="10" spans="1:27" x14ac:dyDescent="0.25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51"/>
  <sheetViews>
    <sheetView showGridLines="0" topLeftCell="D1" zoomScale="85" workbookViewId="0">
      <selection activeCell="Z1" sqref="Z1:Z1048576"/>
    </sheetView>
  </sheetViews>
  <sheetFormatPr defaultRowHeight="15" x14ac:dyDescent="0.25"/>
  <cols>
    <col min="1" max="3" width="23.42578125" hidden="1" customWidth="1"/>
    <col min="4" max="4" width="54.7109375" customWidth="1"/>
    <col min="5" max="5" width="25.7109375" customWidth="1"/>
  </cols>
  <sheetData>
    <row r="1" spans="1:7" ht="26.25" customHeight="1" x14ac:dyDescent="0.25">
      <c r="A1" s="9" t="s">
        <v>1025</v>
      </c>
      <c r="D1" s="160" t="s">
        <v>1084</v>
      </c>
      <c r="E1" s="160"/>
    </row>
    <row r="2" spans="1:7" ht="27" customHeight="1" x14ac:dyDescent="0.25">
      <c r="D2" s="160"/>
      <c r="E2" s="160"/>
    </row>
    <row r="5" spans="1:7" x14ac:dyDescent="0.25">
      <c r="A5" s="138"/>
      <c r="B5" s="139"/>
      <c r="C5" s="139" t="s">
        <v>491</v>
      </c>
      <c r="D5" s="139"/>
      <c r="E5" s="139"/>
      <c r="F5" s="139"/>
      <c r="G5" s="143"/>
    </row>
    <row r="6" spans="1:7" hidden="1" x14ac:dyDescent="0.25">
      <c r="A6" s="140"/>
      <c r="B6" s="132"/>
      <c r="C6" s="132"/>
      <c r="D6" s="132"/>
      <c r="E6" s="132"/>
      <c r="F6" s="132"/>
      <c r="G6" s="144"/>
    </row>
    <row r="7" spans="1:7" ht="14.45" hidden="1" x14ac:dyDescent="0.25">
      <c r="A7" s="140"/>
      <c r="B7" s="132"/>
      <c r="C7" s="132"/>
      <c r="D7" s="132"/>
      <c r="E7" s="132"/>
      <c r="F7" s="132"/>
      <c r="G7" s="144"/>
    </row>
    <row r="8" spans="1:7" ht="14.45" hidden="1" x14ac:dyDescent="0.25">
      <c r="A8" s="140"/>
      <c r="B8" s="132"/>
      <c r="C8" s="132" t="s">
        <v>1212</v>
      </c>
      <c r="D8" s="132" t="s">
        <v>1216</v>
      </c>
      <c r="E8" s="132"/>
      <c r="F8" s="132" t="s">
        <v>1211</v>
      </c>
      <c r="G8" s="144" t="s">
        <v>1213</v>
      </c>
    </row>
    <row r="9" spans="1:7" ht="27.75" customHeight="1" x14ac:dyDescent="0.25">
      <c r="A9" s="140"/>
      <c r="B9" s="132"/>
      <c r="C9" s="132" t="s">
        <v>1216</v>
      </c>
      <c r="D9" s="11"/>
      <c r="E9" s="28" t="s">
        <v>142</v>
      </c>
      <c r="F9" s="10"/>
      <c r="G9" s="144"/>
    </row>
    <row r="10" spans="1:7" x14ac:dyDescent="0.25">
      <c r="A10" s="140"/>
      <c r="B10" s="132"/>
      <c r="C10" s="132" t="s">
        <v>1211</v>
      </c>
      <c r="D10" s="10"/>
      <c r="E10" s="10"/>
      <c r="F10" s="10"/>
      <c r="G10" s="144"/>
    </row>
    <row r="11" spans="1:7" ht="14.25" customHeight="1" x14ac:dyDescent="0.25">
      <c r="A11" s="140" t="s">
        <v>1107</v>
      </c>
      <c r="B11" s="132" t="s">
        <v>1144</v>
      </c>
      <c r="C11" s="132"/>
      <c r="D11" s="16" t="s">
        <v>492</v>
      </c>
      <c r="E11" s="61"/>
      <c r="F11" s="10"/>
      <c r="G11" s="144"/>
    </row>
    <row r="12" spans="1:7" x14ac:dyDescent="0.25">
      <c r="A12" s="140" t="s">
        <v>1108</v>
      </c>
      <c r="B12" s="132" t="s">
        <v>1144</v>
      </c>
      <c r="C12" s="132"/>
      <c r="D12" s="16" t="s">
        <v>493</v>
      </c>
      <c r="E12" s="61"/>
      <c r="F12" s="10"/>
      <c r="G12" s="144"/>
    </row>
    <row r="13" spans="1:7" x14ac:dyDescent="0.25">
      <c r="A13" s="140" t="s">
        <v>1228</v>
      </c>
      <c r="B13" s="132" t="s">
        <v>1144</v>
      </c>
      <c r="C13" s="132"/>
      <c r="D13" s="16" t="s">
        <v>494</v>
      </c>
      <c r="E13" s="61"/>
      <c r="F13" s="10"/>
      <c r="G13" s="144"/>
    </row>
    <row r="14" spans="1:7" x14ac:dyDescent="0.25">
      <c r="A14" s="140" t="s">
        <v>980</v>
      </c>
      <c r="B14" s="132" t="s">
        <v>1144</v>
      </c>
      <c r="C14" s="132"/>
      <c r="D14" s="16" t="s">
        <v>495</v>
      </c>
      <c r="E14" s="61"/>
      <c r="F14" s="10"/>
      <c r="G14" s="144"/>
    </row>
    <row r="15" spans="1:7" x14ac:dyDescent="0.25">
      <c r="A15" s="140" t="s">
        <v>981</v>
      </c>
      <c r="B15" s="132" t="s">
        <v>1144</v>
      </c>
      <c r="C15" s="132"/>
      <c r="D15" s="16" t="s">
        <v>496</v>
      </c>
      <c r="E15" s="61"/>
      <c r="F15" s="10"/>
      <c r="G15" s="144"/>
    </row>
    <row r="16" spans="1:7" x14ac:dyDescent="0.25">
      <c r="A16" s="140" t="s">
        <v>1109</v>
      </c>
      <c r="B16" s="132" t="s">
        <v>1144</v>
      </c>
      <c r="C16" s="132"/>
      <c r="D16" s="16" t="s">
        <v>497</v>
      </c>
      <c r="E16" s="61"/>
      <c r="F16" s="10"/>
      <c r="G16" s="144"/>
    </row>
    <row r="17" spans="1:7" x14ac:dyDescent="0.25">
      <c r="A17" s="140" t="s">
        <v>982</v>
      </c>
      <c r="B17" s="132" t="s">
        <v>1144</v>
      </c>
      <c r="C17" s="132"/>
      <c r="D17" s="34" t="s">
        <v>1188</v>
      </c>
      <c r="E17" s="62">
        <f>E11+E12+E13+E14+E15+E16</f>
        <v>0</v>
      </c>
      <c r="F17" s="10"/>
      <c r="G17" s="144"/>
    </row>
    <row r="18" spans="1:7" x14ac:dyDescent="0.25">
      <c r="A18" s="140" t="s">
        <v>1111</v>
      </c>
      <c r="B18" s="132" t="s">
        <v>1144</v>
      </c>
      <c r="C18" s="132"/>
      <c r="D18" s="16" t="s">
        <v>498</v>
      </c>
      <c r="E18" s="61"/>
      <c r="F18" s="10"/>
      <c r="G18" s="144"/>
    </row>
    <row r="19" spans="1:7" x14ac:dyDescent="0.25">
      <c r="A19" s="140" t="s">
        <v>1112</v>
      </c>
      <c r="B19" s="132" t="s">
        <v>1144</v>
      </c>
      <c r="C19" s="132"/>
      <c r="D19" s="16" t="s">
        <v>1110</v>
      </c>
      <c r="E19" s="61"/>
      <c r="F19" s="10"/>
      <c r="G19" s="144"/>
    </row>
    <row r="20" spans="1:7" x14ac:dyDescent="0.25">
      <c r="A20" s="140" t="s">
        <v>1113</v>
      </c>
      <c r="B20" s="132" t="s">
        <v>1144</v>
      </c>
      <c r="C20" s="132"/>
      <c r="D20" s="16" t="s">
        <v>499</v>
      </c>
      <c r="E20" s="61"/>
      <c r="F20" s="10"/>
      <c r="G20" s="144"/>
    </row>
    <row r="21" spans="1:7" x14ac:dyDescent="0.25">
      <c r="A21" s="140" t="s">
        <v>983</v>
      </c>
      <c r="B21" s="132" t="s">
        <v>1144</v>
      </c>
      <c r="C21" s="132"/>
      <c r="D21" s="16" t="s">
        <v>500</v>
      </c>
      <c r="E21" s="61"/>
      <c r="F21" s="10"/>
      <c r="G21" s="144"/>
    </row>
    <row r="22" spans="1:7" x14ac:dyDescent="0.25">
      <c r="A22" s="140" t="s">
        <v>1114</v>
      </c>
      <c r="B22" s="132" t="s">
        <v>1144</v>
      </c>
      <c r="C22" s="132"/>
      <c r="D22" s="16" t="s">
        <v>501</v>
      </c>
      <c r="E22" s="61"/>
      <c r="F22" s="10"/>
      <c r="G22" s="144"/>
    </row>
    <row r="23" spans="1:7" ht="30" x14ac:dyDescent="0.25">
      <c r="A23" s="140" t="s">
        <v>325</v>
      </c>
      <c r="B23" s="132" t="s">
        <v>1144</v>
      </c>
      <c r="C23" s="132"/>
      <c r="D23" s="16" t="s">
        <v>502</v>
      </c>
      <c r="E23" s="61"/>
      <c r="F23" s="10"/>
      <c r="G23" s="144"/>
    </row>
    <row r="24" spans="1:7" ht="30" x14ac:dyDescent="0.25">
      <c r="A24" s="140" t="s">
        <v>831</v>
      </c>
      <c r="B24" s="132" t="s">
        <v>1144</v>
      </c>
      <c r="C24" s="132"/>
      <c r="D24" s="16" t="s">
        <v>503</v>
      </c>
      <c r="E24" s="61"/>
      <c r="F24" s="10"/>
      <c r="G24" s="144"/>
    </row>
    <row r="25" spans="1:7" x14ac:dyDescent="0.25">
      <c r="A25" s="140" t="s">
        <v>984</v>
      </c>
      <c r="B25" s="132" t="s">
        <v>1144</v>
      </c>
      <c r="C25" s="132"/>
      <c r="D25" s="16" t="s">
        <v>504</v>
      </c>
      <c r="E25" s="61"/>
      <c r="F25" s="10"/>
      <c r="G25" s="144"/>
    </row>
    <row r="26" spans="1:7" x14ac:dyDescent="0.25">
      <c r="A26" s="140" t="s">
        <v>985</v>
      </c>
      <c r="B26" s="132" t="s">
        <v>1144</v>
      </c>
      <c r="C26" s="132"/>
      <c r="D26" s="34" t="s">
        <v>505</v>
      </c>
      <c r="E26" s="62">
        <f>E18+E19+E20+E21+E22+E23+E24+E25</f>
        <v>0</v>
      </c>
      <c r="F26" s="10"/>
      <c r="G26" s="144"/>
    </row>
    <row r="27" spans="1:7" s="50" customFormat="1" ht="18.75" x14ac:dyDescent="0.25">
      <c r="A27" s="140" t="s">
        <v>986</v>
      </c>
      <c r="B27" s="132" t="s">
        <v>1144</v>
      </c>
      <c r="C27" s="146"/>
      <c r="D27" s="33" t="s">
        <v>258</v>
      </c>
      <c r="E27" s="62">
        <f>E17-E26</f>
        <v>0</v>
      </c>
      <c r="F27" s="49"/>
      <c r="G27" s="147"/>
    </row>
    <row r="28" spans="1:7" x14ac:dyDescent="0.25">
      <c r="A28" s="140" t="s">
        <v>1115</v>
      </c>
      <c r="B28" s="132" t="s">
        <v>1144</v>
      </c>
      <c r="C28" s="132"/>
      <c r="D28" s="16" t="s">
        <v>506</v>
      </c>
      <c r="E28" s="61"/>
      <c r="F28" s="10"/>
      <c r="G28" s="144"/>
    </row>
    <row r="29" spans="1:7" x14ac:dyDescent="0.25">
      <c r="A29" s="140" t="s">
        <v>987</v>
      </c>
      <c r="B29" s="132" t="s">
        <v>1144</v>
      </c>
      <c r="C29" s="132"/>
      <c r="D29" s="16" t="s">
        <v>507</v>
      </c>
      <c r="E29" s="61"/>
      <c r="F29" s="10"/>
      <c r="G29" s="144"/>
    </row>
    <row r="30" spans="1:7" x14ac:dyDescent="0.25">
      <c r="A30" s="140" t="s">
        <v>571</v>
      </c>
      <c r="B30" s="132" t="s">
        <v>1144</v>
      </c>
      <c r="C30" s="132"/>
      <c r="D30" s="16" t="s">
        <v>508</v>
      </c>
      <c r="E30" s="61"/>
      <c r="F30" s="10"/>
      <c r="G30" s="144"/>
    </row>
    <row r="31" spans="1:7" x14ac:dyDescent="0.25">
      <c r="A31" s="140" t="s">
        <v>572</v>
      </c>
      <c r="B31" s="132" t="s">
        <v>1144</v>
      </c>
      <c r="C31" s="132"/>
      <c r="D31" s="16" t="s">
        <v>509</v>
      </c>
      <c r="E31" s="61"/>
      <c r="F31" s="10"/>
      <c r="G31" s="144"/>
    </row>
    <row r="32" spans="1:7" x14ac:dyDescent="0.25">
      <c r="A32" s="140" t="s">
        <v>573</v>
      </c>
      <c r="B32" s="132" t="s">
        <v>1144</v>
      </c>
      <c r="C32" s="132"/>
      <c r="D32" s="16" t="s">
        <v>510</v>
      </c>
      <c r="E32" s="61"/>
      <c r="F32" s="10"/>
      <c r="G32" s="144"/>
    </row>
    <row r="33" spans="1:7" x14ac:dyDescent="0.25">
      <c r="A33" s="140" t="s">
        <v>574</v>
      </c>
      <c r="B33" s="132" t="s">
        <v>1144</v>
      </c>
      <c r="C33" s="132"/>
      <c r="D33" s="16" t="s">
        <v>511</v>
      </c>
      <c r="E33" s="61"/>
      <c r="F33" s="10"/>
      <c r="G33" s="144"/>
    </row>
    <row r="34" spans="1:7" ht="30" x14ac:dyDescent="0.25">
      <c r="A34" s="140" t="s">
        <v>988</v>
      </c>
      <c r="B34" s="132" t="s">
        <v>1144</v>
      </c>
      <c r="C34" s="132"/>
      <c r="D34" s="16" t="s">
        <v>512</v>
      </c>
      <c r="E34" s="61"/>
      <c r="F34" s="10"/>
      <c r="G34" s="144"/>
    </row>
    <row r="35" spans="1:7" ht="30" x14ac:dyDescent="0.25">
      <c r="A35" s="140" t="s">
        <v>334</v>
      </c>
      <c r="B35" s="132" t="s">
        <v>1144</v>
      </c>
      <c r="C35" s="132"/>
      <c r="D35" s="16" t="s">
        <v>513</v>
      </c>
      <c r="E35" s="61"/>
      <c r="F35" s="10"/>
      <c r="G35" s="144"/>
    </row>
    <row r="36" spans="1:7" x14ac:dyDescent="0.25">
      <c r="A36" s="140" t="s">
        <v>989</v>
      </c>
      <c r="B36" s="132" t="s">
        <v>1144</v>
      </c>
      <c r="C36" s="132"/>
      <c r="D36" s="16" t="s">
        <v>495</v>
      </c>
      <c r="E36" s="61"/>
      <c r="F36" s="10"/>
      <c r="G36" s="144"/>
    </row>
    <row r="37" spans="1:7" x14ac:dyDescent="0.25">
      <c r="A37" s="140" t="s">
        <v>1197</v>
      </c>
      <c r="B37" s="132" t="s">
        <v>1144</v>
      </c>
      <c r="C37" s="132"/>
      <c r="D37" s="16" t="s">
        <v>514</v>
      </c>
      <c r="E37" s="61"/>
      <c r="F37" s="10"/>
      <c r="G37" s="144"/>
    </row>
    <row r="38" spans="1:7" x14ac:dyDescent="0.25">
      <c r="A38" s="140" t="s">
        <v>1198</v>
      </c>
      <c r="B38" s="132" t="s">
        <v>1144</v>
      </c>
      <c r="C38" s="132"/>
      <c r="D38" s="16" t="s">
        <v>515</v>
      </c>
      <c r="E38" s="61"/>
      <c r="F38" s="10"/>
      <c r="G38" s="144"/>
    </row>
    <row r="39" spans="1:7" x14ac:dyDescent="0.25">
      <c r="A39" s="140" t="s">
        <v>1199</v>
      </c>
      <c r="B39" s="132" t="s">
        <v>1144</v>
      </c>
      <c r="C39" s="132"/>
      <c r="D39" s="16" t="s">
        <v>497</v>
      </c>
      <c r="E39" s="61"/>
      <c r="F39" s="10"/>
      <c r="G39" s="144"/>
    </row>
    <row r="40" spans="1:7" x14ac:dyDescent="0.25">
      <c r="A40" s="140" t="s">
        <v>153</v>
      </c>
      <c r="B40" s="132" t="s">
        <v>1144</v>
      </c>
      <c r="C40" s="132"/>
      <c r="D40" s="34" t="s">
        <v>516</v>
      </c>
      <c r="E40" s="62">
        <f>E28+E29+E30+E31+E32+E33+E34+E35+E36+E37+E38+E39</f>
        <v>0</v>
      </c>
      <c r="F40" s="10"/>
      <c r="G40" s="144"/>
    </row>
    <row r="41" spans="1:7" x14ac:dyDescent="0.25">
      <c r="A41" s="140" t="s">
        <v>154</v>
      </c>
      <c r="B41" s="132" t="s">
        <v>1144</v>
      </c>
      <c r="C41" s="132"/>
      <c r="D41" s="34" t="s">
        <v>517</v>
      </c>
      <c r="E41" s="62">
        <f>E42+E43+E44+E45</f>
        <v>0</v>
      </c>
      <c r="F41" s="10"/>
      <c r="G41" s="144"/>
    </row>
    <row r="42" spans="1:7" ht="30" x14ac:dyDescent="0.25">
      <c r="A42" s="140" t="s">
        <v>326</v>
      </c>
      <c r="B42" s="132" t="s">
        <v>1144</v>
      </c>
      <c r="C42" s="132"/>
      <c r="D42" s="16" t="s">
        <v>335</v>
      </c>
      <c r="E42" s="61"/>
      <c r="F42" s="10"/>
      <c r="G42" s="144"/>
    </row>
    <row r="43" spans="1:7" ht="30" x14ac:dyDescent="0.25">
      <c r="A43" s="140" t="s">
        <v>830</v>
      </c>
      <c r="B43" s="132" t="s">
        <v>1144</v>
      </c>
      <c r="C43" s="132"/>
      <c r="D43" s="16" t="s">
        <v>336</v>
      </c>
      <c r="E43" s="61"/>
      <c r="F43" s="10"/>
      <c r="G43" s="144"/>
    </row>
    <row r="44" spans="1:7" x14ac:dyDescent="0.25">
      <c r="A44" s="140" t="s">
        <v>990</v>
      </c>
      <c r="B44" s="132" t="s">
        <v>1144</v>
      </c>
      <c r="C44" s="132"/>
      <c r="D44" s="16" t="s">
        <v>404</v>
      </c>
      <c r="E44" s="61"/>
      <c r="F44" s="10"/>
      <c r="G44" s="144"/>
    </row>
    <row r="45" spans="1:7" x14ac:dyDescent="0.25">
      <c r="A45" s="140" t="s">
        <v>327</v>
      </c>
      <c r="B45" s="132" t="s">
        <v>1144</v>
      </c>
      <c r="C45" s="132"/>
      <c r="D45" s="16" t="s">
        <v>405</v>
      </c>
      <c r="E45" s="61"/>
      <c r="F45" s="10"/>
      <c r="G45" s="144"/>
    </row>
    <row r="46" spans="1:7" s="50" customFormat="1" ht="18.75" x14ac:dyDescent="0.25">
      <c r="A46" s="140" t="s">
        <v>328</v>
      </c>
      <c r="B46" s="132" t="s">
        <v>1144</v>
      </c>
      <c r="C46" s="146"/>
      <c r="D46" s="33" t="s">
        <v>1189</v>
      </c>
      <c r="E46" s="62">
        <f>E40-E41</f>
        <v>0</v>
      </c>
      <c r="F46" s="49"/>
      <c r="G46" s="147"/>
    </row>
    <row r="47" spans="1:7" x14ac:dyDescent="0.25">
      <c r="A47" s="140" t="s">
        <v>1200</v>
      </c>
      <c r="B47" s="132" t="s">
        <v>1144</v>
      </c>
      <c r="C47" s="132"/>
      <c r="D47" s="16" t="s">
        <v>406</v>
      </c>
      <c r="E47" s="61"/>
      <c r="F47" s="10"/>
      <c r="G47" s="144"/>
    </row>
    <row r="48" spans="1:7" s="50" customFormat="1" ht="18.75" x14ac:dyDescent="0.25">
      <c r="A48" s="140" t="s">
        <v>329</v>
      </c>
      <c r="B48" s="132" t="s">
        <v>1144</v>
      </c>
      <c r="C48" s="146"/>
      <c r="D48" s="33" t="s">
        <v>259</v>
      </c>
      <c r="E48" s="62">
        <f>E46-E47</f>
        <v>0</v>
      </c>
      <c r="F48" s="49"/>
      <c r="G48" s="147"/>
    </row>
    <row r="49" spans="1:7" s="50" customFormat="1" ht="18.75" x14ac:dyDescent="0.25">
      <c r="A49" s="140" t="s">
        <v>316</v>
      </c>
      <c r="B49" s="132" t="s">
        <v>1144</v>
      </c>
      <c r="C49" s="146"/>
      <c r="D49" s="33" t="s">
        <v>1190</v>
      </c>
      <c r="E49" s="62">
        <f>E48+E27</f>
        <v>0</v>
      </c>
      <c r="F49" s="49"/>
      <c r="G49" s="147"/>
    </row>
    <row r="50" spans="1:7" ht="14.45" hidden="1" x14ac:dyDescent="0.25">
      <c r="A50" s="140"/>
      <c r="B50" s="132"/>
      <c r="C50" s="132" t="s">
        <v>1211</v>
      </c>
      <c r="D50" s="10"/>
      <c r="E50" s="10"/>
      <c r="F50" s="10"/>
      <c r="G50" s="144"/>
    </row>
    <row r="51" spans="1:7" x14ac:dyDescent="0.25">
      <c r="A51" s="141"/>
      <c r="B51" s="142"/>
      <c r="C51" s="142" t="s">
        <v>1214</v>
      </c>
      <c r="D51" s="142"/>
      <c r="E51" s="142"/>
      <c r="F51" s="142"/>
      <c r="G51" s="145" t="s">
        <v>1215</v>
      </c>
    </row>
  </sheetData>
  <mergeCells count="1">
    <mergeCell ref="D1:E2"/>
  </mergeCells>
  <phoneticPr fontId="2" type="noConversion"/>
  <dataValidations count="39">
    <dataValidation type="decimal" allowBlank="1" showInputMessage="1" showErrorMessage="1" errorTitle="Input Error" error="Please enter a numeric value between -99999999999999999 and 99999999999999999" sqref="E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9">
      <formula1>-99999999999999900</formula1>
      <formula2>99999999999999900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51"/>
  <sheetViews>
    <sheetView showGridLines="0" topLeftCell="D1" zoomScale="85" workbookViewId="0">
      <selection sqref="A1:C1048576"/>
    </sheetView>
  </sheetViews>
  <sheetFormatPr defaultRowHeight="15" x14ac:dyDescent="0.25"/>
  <cols>
    <col min="1" max="1" width="26.85546875" hidden="1" customWidth="1"/>
    <col min="2" max="2" width="9.140625" hidden="1" customWidth="1"/>
    <col min="3" max="3" width="22.7109375" hidden="1" customWidth="1"/>
    <col min="4" max="4" width="54.7109375" customWidth="1"/>
    <col min="5" max="5" width="25.7109375" customWidth="1"/>
  </cols>
  <sheetData>
    <row r="1" spans="1:7" ht="26.25" customHeight="1" x14ac:dyDescent="0.25">
      <c r="A1" s="9" t="s">
        <v>1025</v>
      </c>
      <c r="D1" s="160" t="s">
        <v>152</v>
      </c>
      <c r="E1" s="160"/>
    </row>
    <row r="2" spans="1:7" ht="27" customHeight="1" x14ac:dyDescent="0.25">
      <c r="D2" s="160"/>
      <c r="E2" s="160"/>
    </row>
    <row r="5" spans="1:7" x14ac:dyDescent="0.25">
      <c r="A5" s="138"/>
      <c r="B5" s="139"/>
      <c r="C5" s="139" t="s">
        <v>491</v>
      </c>
      <c r="D5" s="139"/>
      <c r="E5" s="139"/>
      <c r="F5" s="139"/>
      <c r="G5" s="143"/>
    </row>
    <row r="6" spans="1:7" hidden="1" x14ac:dyDescent="0.25">
      <c r="A6" s="140"/>
      <c r="B6" s="132"/>
      <c r="C6" s="132"/>
      <c r="D6" s="132"/>
      <c r="E6" s="132"/>
      <c r="F6" s="132"/>
      <c r="G6" s="144"/>
    </row>
    <row r="7" spans="1:7" ht="14.45" hidden="1" x14ac:dyDescent="0.25">
      <c r="A7" s="140"/>
      <c r="B7" s="132"/>
      <c r="C7" s="132"/>
      <c r="D7" s="132"/>
      <c r="E7" s="132"/>
      <c r="F7" s="132"/>
      <c r="G7" s="144"/>
    </row>
    <row r="8" spans="1:7" ht="14.45" hidden="1" x14ac:dyDescent="0.25">
      <c r="A8" s="140"/>
      <c r="B8" s="132"/>
      <c r="C8" s="132" t="s">
        <v>1212</v>
      </c>
      <c r="D8" s="132" t="s">
        <v>1216</v>
      </c>
      <c r="E8" s="132"/>
      <c r="F8" s="132" t="s">
        <v>1211</v>
      </c>
      <c r="G8" s="144" t="s">
        <v>1213</v>
      </c>
    </row>
    <row r="9" spans="1:7" ht="27.75" customHeight="1" x14ac:dyDescent="0.25">
      <c r="A9" s="140"/>
      <c r="B9" s="132"/>
      <c r="C9" s="132" t="s">
        <v>1216</v>
      </c>
      <c r="D9" s="11"/>
      <c r="E9" s="28" t="s">
        <v>142</v>
      </c>
      <c r="F9" s="10"/>
      <c r="G9" s="144"/>
    </row>
    <row r="10" spans="1:7" x14ac:dyDescent="0.25">
      <c r="A10" s="140"/>
      <c r="B10" s="132"/>
      <c r="C10" s="132" t="s">
        <v>1211</v>
      </c>
      <c r="D10" s="10"/>
      <c r="E10" s="10"/>
      <c r="F10" s="10"/>
      <c r="G10" s="144"/>
    </row>
    <row r="11" spans="1:7" ht="14.25" customHeight="1" x14ac:dyDescent="0.25">
      <c r="A11" s="140" t="s">
        <v>795</v>
      </c>
      <c r="B11" s="132" t="s">
        <v>552</v>
      </c>
      <c r="C11" s="132"/>
      <c r="D11" s="16" t="s">
        <v>770</v>
      </c>
      <c r="E11" s="61"/>
      <c r="F11" s="10"/>
      <c r="G11" s="144"/>
    </row>
    <row r="12" spans="1:7" x14ac:dyDescent="0.25">
      <c r="A12" s="140" t="s">
        <v>796</v>
      </c>
      <c r="B12" s="132" t="s">
        <v>552</v>
      </c>
      <c r="C12" s="132"/>
      <c r="D12" s="16" t="s">
        <v>771</v>
      </c>
      <c r="E12" s="61"/>
      <c r="F12" s="10"/>
      <c r="G12" s="144"/>
    </row>
    <row r="13" spans="1:7" x14ac:dyDescent="0.25">
      <c r="A13" s="140" t="s">
        <v>797</v>
      </c>
      <c r="B13" s="132" t="s">
        <v>552</v>
      </c>
      <c r="C13" s="132"/>
      <c r="D13" s="16" t="s">
        <v>772</v>
      </c>
      <c r="E13" s="61"/>
      <c r="F13" s="10"/>
      <c r="G13" s="144"/>
    </row>
    <row r="14" spans="1:7" x14ac:dyDescent="0.25">
      <c r="A14" s="140" t="s">
        <v>798</v>
      </c>
      <c r="B14" s="132" t="s">
        <v>552</v>
      </c>
      <c r="C14" s="132"/>
      <c r="D14" s="16" t="s">
        <v>773</v>
      </c>
      <c r="E14" s="61"/>
      <c r="F14" s="10"/>
      <c r="G14" s="144"/>
    </row>
    <row r="15" spans="1:7" x14ac:dyDescent="0.25">
      <c r="A15" s="140" t="s">
        <v>799</v>
      </c>
      <c r="B15" s="132" t="s">
        <v>552</v>
      </c>
      <c r="C15" s="132"/>
      <c r="D15" s="16" t="s">
        <v>774</v>
      </c>
      <c r="E15" s="61"/>
      <c r="F15" s="10"/>
      <c r="G15" s="144"/>
    </row>
    <row r="16" spans="1:7" x14ac:dyDescent="0.25">
      <c r="A16" s="140" t="s">
        <v>800</v>
      </c>
      <c r="B16" s="132" t="s">
        <v>552</v>
      </c>
      <c r="C16" s="132"/>
      <c r="D16" s="16" t="s">
        <v>496</v>
      </c>
      <c r="E16" s="61"/>
      <c r="F16" s="10"/>
      <c r="G16" s="144"/>
    </row>
    <row r="17" spans="1:7" x14ac:dyDescent="0.25">
      <c r="A17" s="140" t="s">
        <v>801</v>
      </c>
      <c r="B17" s="132" t="s">
        <v>552</v>
      </c>
      <c r="C17" s="132"/>
      <c r="D17" s="16" t="s">
        <v>497</v>
      </c>
      <c r="E17" s="61"/>
      <c r="F17" s="10"/>
      <c r="G17" s="144"/>
    </row>
    <row r="18" spans="1:7" x14ac:dyDescent="0.25">
      <c r="A18" s="140" t="s">
        <v>802</v>
      </c>
      <c r="B18" s="132" t="s">
        <v>552</v>
      </c>
      <c r="C18" s="132"/>
      <c r="D18" s="34" t="s">
        <v>775</v>
      </c>
      <c r="E18" s="62">
        <f>E11+E12+E13+E14+E15+E16+E17</f>
        <v>0</v>
      </c>
      <c r="F18" s="10"/>
      <c r="G18" s="144"/>
    </row>
    <row r="19" spans="1:7" x14ac:dyDescent="0.25">
      <c r="A19" s="140" t="s">
        <v>803</v>
      </c>
      <c r="B19" s="132" t="s">
        <v>552</v>
      </c>
      <c r="C19" s="132"/>
      <c r="D19" s="16" t="s">
        <v>776</v>
      </c>
      <c r="E19" s="61"/>
      <c r="F19" s="10"/>
      <c r="G19" s="144"/>
    </row>
    <row r="20" spans="1:7" x14ac:dyDescent="0.25">
      <c r="A20" s="140" t="s">
        <v>804</v>
      </c>
      <c r="B20" s="132" t="s">
        <v>552</v>
      </c>
      <c r="C20" s="132"/>
      <c r="D20" s="16" t="s">
        <v>1110</v>
      </c>
      <c r="E20" s="61"/>
      <c r="F20" s="10"/>
      <c r="G20" s="144"/>
    </row>
    <row r="21" spans="1:7" x14ac:dyDescent="0.25">
      <c r="A21" s="140" t="s">
        <v>805</v>
      </c>
      <c r="B21" s="132" t="s">
        <v>552</v>
      </c>
      <c r="C21" s="132"/>
      <c r="D21" s="16" t="s">
        <v>777</v>
      </c>
      <c r="E21" s="61"/>
      <c r="F21" s="10"/>
      <c r="G21" s="144"/>
    </row>
    <row r="22" spans="1:7" x14ac:dyDescent="0.25">
      <c r="A22" s="140" t="s">
        <v>806</v>
      </c>
      <c r="B22" s="132" t="s">
        <v>552</v>
      </c>
      <c r="C22" s="132"/>
      <c r="D22" s="16" t="s">
        <v>778</v>
      </c>
      <c r="E22" s="61"/>
      <c r="F22" s="10"/>
      <c r="G22" s="144"/>
    </row>
    <row r="23" spans="1:7" x14ac:dyDescent="0.25">
      <c r="A23" s="140" t="s">
        <v>807</v>
      </c>
      <c r="B23" s="132" t="s">
        <v>552</v>
      </c>
      <c r="C23" s="132"/>
      <c r="D23" s="16" t="s">
        <v>779</v>
      </c>
      <c r="E23" s="61"/>
      <c r="F23" s="10"/>
      <c r="G23" s="144"/>
    </row>
    <row r="24" spans="1:7" x14ac:dyDescent="0.25">
      <c r="A24" s="140" t="s">
        <v>808</v>
      </c>
      <c r="B24" s="132" t="s">
        <v>552</v>
      </c>
      <c r="C24" s="132"/>
      <c r="D24" s="16" t="s">
        <v>780</v>
      </c>
      <c r="E24" s="61"/>
      <c r="F24" s="10"/>
      <c r="G24" s="144"/>
    </row>
    <row r="25" spans="1:7" ht="30" x14ac:dyDescent="0.25">
      <c r="A25" s="140" t="s">
        <v>325</v>
      </c>
      <c r="B25" s="132" t="s">
        <v>552</v>
      </c>
      <c r="C25" s="132"/>
      <c r="D25" s="16" t="s">
        <v>781</v>
      </c>
      <c r="E25" s="61"/>
      <c r="F25" s="10"/>
      <c r="G25" s="144"/>
    </row>
    <row r="26" spans="1:7" ht="30" x14ac:dyDescent="0.25">
      <c r="A26" s="140" t="s">
        <v>831</v>
      </c>
      <c r="B26" s="132" t="s">
        <v>552</v>
      </c>
      <c r="C26" s="132"/>
      <c r="D26" s="16" t="s">
        <v>782</v>
      </c>
      <c r="E26" s="61"/>
      <c r="F26" s="10"/>
      <c r="G26" s="144"/>
    </row>
    <row r="27" spans="1:7" s="50" customFormat="1" x14ac:dyDescent="0.25">
      <c r="A27" s="140" t="s">
        <v>809</v>
      </c>
      <c r="B27" s="132" t="s">
        <v>552</v>
      </c>
      <c r="C27" s="146"/>
      <c r="D27" s="16" t="s">
        <v>783</v>
      </c>
      <c r="E27" s="61"/>
      <c r="F27" s="49"/>
      <c r="G27" s="147"/>
    </row>
    <row r="28" spans="1:7" x14ac:dyDescent="0.25">
      <c r="A28" s="140" t="s">
        <v>810</v>
      </c>
      <c r="B28" s="132" t="s">
        <v>552</v>
      </c>
      <c r="C28" s="132"/>
      <c r="D28" s="34" t="s">
        <v>505</v>
      </c>
      <c r="E28" s="62">
        <f>E19+E20+E21+E22+E23+E24+E25+E26+E27</f>
        <v>0</v>
      </c>
      <c r="F28" s="10"/>
      <c r="G28" s="144"/>
    </row>
    <row r="29" spans="1:7" ht="18.75" x14ac:dyDescent="0.25">
      <c r="A29" s="140" t="s">
        <v>811</v>
      </c>
      <c r="B29" s="132" t="s">
        <v>552</v>
      </c>
      <c r="C29" s="132"/>
      <c r="D29" s="33" t="s">
        <v>258</v>
      </c>
      <c r="E29" s="62">
        <f>E18-E28</f>
        <v>0</v>
      </c>
      <c r="F29" s="10"/>
      <c r="G29" s="144"/>
    </row>
    <row r="30" spans="1:7" x14ac:dyDescent="0.25">
      <c r="A30" s="140" t="s">
        <v>812</v>
      </c>
      <c r="B30" s="132" t="s">
        <v>552</v>
      </c>
      <c r="C30" s="132"/>
      <c r="D30" s="16" t="s">
        <v>784</v>
      </c>
      <c r="E30" s="61"/>
      <c r="F30" s="10"/>
      <c r="G30" s="144"/>
    </row>
    <row r="31" spans="1:7" x14ac:dyDescent="0.25">
      <c r="A31" s="140" t="s">
        <v>813</v>
      </c>
      <c r="B31" s="132" t="s">
        <v>552</v>
      </c>
      <c r="C31" s="132"/>
      <c r="D31" s="16" t="s">
        <v>785</v>
      </c>
      <c r="E31" s="61"/>
      <c r="F31" s="10"/>
      <c r="G31" s="144"/>
    </row>
    <row r="32" spans="1:7" x14ac:dyDescent="0.25">
      <c r="A32" s="140" t="s">
        <v>571</v>
      </c>
      <c r="B32" s="132" t="s">
        <v>552</v>
      </c>
      <c r="C32" s="132"/>
      <c r="D32" s="16" t="s">
        <v>786</v>
      </c>
      <c r="E32" s="61"/>
      <c r="F32" s="10"/>
      <c r="G32" s="144"/>
    </row>
    <row r="33" spans="1:7" x14ac:dyDescent="0.25">
      <c r="A33" s="140" t="s">
        <v>572</v>
      </c>
      <c r="B33" s="132" t="s">
        <v>552</v>
      </c>
      <c r="C33" s="132"/>
      <c r="D33" s="16" t="s">
        <v>509</v>
      </c>
      <c r="E33" s="61"/>
      <c r="F33" s="10"/>
      <c r="G33" s="144"/>
    </row>
    <row r="34" spans="1:7" ht="30" x14ac:dyDescent="0.25">
      <c r="A34" s="140" t="s">
        <v>988</v>
      </c>
      <c r="B34" s="132" t="s">
        <v>552</v>
      </c>
      <c r="C34" s="132"/>
      <c r="D34" s="16" t="s">
        <v>787</v>
      </c>
      <c r="E34" s="61"/>
      <c r="F34" s="10"/>
      <c r="G34" s="144"/>
    </row>
    <row r="35" spans="1:7" ht="30" x14ac:dyDescent="0.25">
      <c r="A35" s="140" t="s">
        <v>814</v>
      </c>
      <c r="B35" s="132" t="s">
        <v>552</v>
      </c>
      <c r="C35" s="132"/>
      <c r="D35" s="16" t="s">
        <v>788</v>
      </c>
      <c r="E35" s="61"/>
      <c r="F35" s="10"/>
      <c r="G35" s="144"/>
    </row>
    <row r="36" spans="1:7" x14ac:dyDescent="0.25">
      <c r="A36" s="140" t="s">
        <v>989</v>
      </c>
      <c r="B36" s="132" t="s">
        <v>552</v>
      </c>
      <c r="C36" s="132"/>
      <c r="D36" s="16" t="s">
        <v>774</v>
      </c>
      <c r="E36" s="61"/>
      <c r="F36" s="10"/>
      <c r="G36" s="144"/>
    </row>
    <row r="37" spans="1:7" x14ac:dyDescent="0.25">
      <c r="A37" s="140" t="s">
        <v>1197</v>
      </c>
      <c r="B37" s="132" t="s">
        <v>552</v>
      </c>
      <c r="C37" s="132"/>
      <c r="D37" s="16" t="s">
        <v>789</v>
      </c>
      <c r="E37" s="61"/>
      <c r="F37" s="10"/>
      <c r="G37" s="144"/>
    </row>
    <row r="38" spans="1:7" x14ac:dyDescent="0.25">
      <c r="A38" s="140" t="s">
        <v>1198</v>
      </c>
      <c r="B38" s="132" t="s">
        <v>552</v>
      </c>
      <c r="C38" s="132"/>
      <c r="D38" s="16" t="s">
        <v>515</v>
      </c>
      <c r="E38" s="61"/>
      <c r="F38" s="10"/>
      <c r="G38" s="144"/>
    </row>
    <row r="39" spans="1:7" x14ac:dyDescent="0.25">
      <c r="A39" s="140" t="s">
        <v>1199</v>
      </c>
      <c r="B39" s="132" t="s">
        <v>552</v>
      </c>
      <c r="C39" s="132"/>
      <c r="D39" s="16" t="s">
        <v>497</v>
      </c>
      <c r="E39" s="61"/>
      <c r="F39" s="10"/>
      <c r="G39" s="144"/>
    </row>
    <row r="40" spans="1:7" x14ac:dyDescent="0.25">
      <c r="A40" s="140" t="s">
        <v>150</v>
      </c>
      <c r="B40" s="132" t="s">
        <v>552</v>
      </c>
      <c r="C40" s="132"/>
      <c r="D40" s="34" t="s">
        <v>516</v>
      </c>
      <c r="E40" s="62">
        <f>E30+E31+E32+E33+E34+E35+E36+E37+E38+E39</f>
        <v>0</v>
      </c>
      <c r="F40" s="10"/>
      <c r="G40" s="144"/>
    </row>
    <row r="41" spans="1:7" x14ac:dyDescent="0.25">
      <c r="A41" s="140" t="s">
        <v>151</v>
      </c>
      <c r="B41" s="132" t="s">
        <v>552</v>
      </c>
      <c r="C41" s="132"/>
      <c r="D41" s="34" t="s">
        <v>517</v>
      </c>
      <c r="E41" s="62">
        <f>E42+E43+E44+E45</f>
        <v>0</v>
      </c>
      <c r="F41" s="10"/>
      <c r="G41" s="144"/>
    </row>
    <row r="42" spans="1:7" ht="30" x14ac:dyDescent="0.25">
      <c r="A42" s="140" t="s">
        <v>326</v>
      </c>
      <c r="B42" s="132" t="s">
        <v>552</v>
      </c>
      <c r="C42" s="132"/>
      <c r="D42" s="16" t="s">
        <v>790</v>
      </c>
      <c r="E42" s="61"/>
      <c r="F42" s="10"/>
      <c r="G42" s="144"/>
    </row>
    <row r="43" spans="1:7" ht="30" x14ac:dyDescent="0.25">
      <c r="A43" s="140" t="s">
        <v>830</v>
      </c>
      <c r="B43" s="132" t="s">
        <v>552</v>
      </c>
      <c r="C43" s="132"/>
      <c r="D43" s="16" t="s">
        <v>791</v>
      </c>
      <c r="E43" s="61"/>
      <c r="F43" s="10"/>
      <c r="G43" s="144"/>
    </row>
    <row r="44" spans="1:7" x14ac:dyDescent="0.25">
      <c r="A44" s="140" t="s">
        <v>815</v>
      </c>
      <c r="B44" s="132" t="s">
        <v>552</v>
      </c>
      <c r="C44" s="132"/>
      <c r="D44" s="16" t="s">
        <v>792</v>
      </c>
      <c r="E44" s="61"/>
      <c r="F44" s="10"/>
      <c r="G44" s="144"/>
    </row>
    <row r="45" spans="1:7" x14ac:dyDescent="0.25">
      <c r="A45" s="140" t="s">
        <v>327</v>
      </c>
      <c r="B45" s="132" t="s">
        <v>552</v>
      </c>
      <c r="C45" s="132"/>
      <c r="D45" s="16" t="s">
        <v>793</v>
      </c>
      <c r="E45" s="61"/>
      <c r="F45" s="10"/>
      <c r="G45" s="144"/>
    </row>
    <row r="46" spans="1:7" s="50" customFormat="1" ht="18.75" x14ac:dyDescent="0.25">
      <c r="A46" s="140" t="s">
        <v>328</v>
      </c>
      <c r="B46" s="132" t="s">
        <v>552</v>
      </c>
      <c r="C46" s="146"/>
      <c r="D46" s="33" t="s">
        <v>1189</v>
      </c>
      <c r="E46" s="62">
        <f>E40-E41</f>
        <v>0</v>
      </c>
      <c r="F46" s="49"/>
      <c r="G46" s="147"/>
    </row>
    <row r="47" spans="1:7" x14ac:dyDescent="0.25">
      <c r="A47" s="140" t="s">
        <v>1200</v>
      </c>
      <c r="B47" s="132" t="s">
        <v>552</v>
      </c>
      <c r="C47" s="132"/>
      <c r="D47" s="16" t="s">
        <v>794</v>
      </c>
      <c r="E47" s="61"/>
      <c r="F47" s="10"/>
      <c r="G47" s="144"/>
    </row>
    <row r="48" spans="1:7" s="50" customFormat="1" ht="18.75" x14ac:dyDescent="0.25">
      <c r="A48" s="140" t="s">
        <v>329</v>
      </c>
      <c r="B48" s="132" t="s">
        <v>552</v>
      </c>
      <c r="C48" s="146"/>
      <c r="D48" s="33" t="s">
        <v>259</v>
      </c>
      <c r="E48" s="62">
        <f>E46-E47</f>
        <v>0</v>
      </c>
      <c r="F48" s="49"/>
      <c r="G48" s="147"/>
    </row>
    <row r="49" spans="1:7" s="50" customFormat="1" ht="18.75" x14ac:dyDescent="0.25">
      <c r="A49" s="140" t="s">
        <v>317</v>
      </c>
      <c r="B49" s="132" t="s">
        <v>552</v>
      </c>
      <c r="C49" s="146"/>
      <c r="D49" s="33" t="s">
        <v>1190</v>
      </c>
      <c r="E49" s="62">
        <f>E48+E29</f>
        <v>0</v>
      </c>
      <c r="F49" s="49"/>
      <c r="G49" s="147"/>
    </row>
    <row r="50" spans="1:7" ht="14.45" hidden="1" x14ac:dyDescent="0.25">
      <c r="A50" s="140"/>
      <c r="B50" s="132"/>
      <c r="C50" s="132" t="s">
        <v>1211</v>
      </c>
      <c r="D50" s="10"/>
      <c r="E50" s="10"/>
      <c r="F50" s="10"/>
      <c r="G50" s="144"/>
    </row>
    <row r="51" spans="1:7" x14ac:dyDescent="0.25">
      <c r="A51" s="141"/>
      <c r="B51" s="142"/>
      <c r="C51" s="142" t="s">
        <v>1214</v>
      </c>
      <c r="D51" s="142"/>
      <c r="E51" s="142"/>
      <c r="F51" s="142"/>
      <c r="G51" s="145" t="s">
        <v>1215</v>
      </c>
    </row>
  </sheetData>
  <mergeCells count="1">
    <mergeCell ref="D1:E2"/>
  </mergeCells>
  <phoneticPr fontId="2" type="noConversion"/>
  <dataValidations count="39">
    <dataValidation type="decimal" allowBlank="1" showInputMessage="1" showErrorMessage="1" errorTitle="Input Error" error="Please enter a numeric value between -99999999999999999 and 99999999999999999" sqref="E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9">
      <formula1>-99999999999999900</formula1>
      <formula2>99999999999999900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4"/>
  <sheetViews>
    <sheetView showGridLines="0" topLeftCell="D1" zoomScale="85" workbookViewId="0">
      <selection sqref="A1:C1048576"/>
    </sheetView>
  </sheetViews>
  <sheetFormatPr defaultRowHeight="15" x14ac:dyDescent="0.25"/>
  <cols>
    <col min="1" max="3" width="9.140625" hidden="1" customWidth="1"/>
    <col min="4" max="4" width="25.7109375" customWidth="1"/>
    <col min="5" max="5" width="24.85546875" customWidth="1"/>
    <col min="6" max="6" width="25.7109375" customWidth="1"/>
    <col min="7" max="7" width="8.7109375" customWidth="1"/>
  </cols>
  <sheetData>
    <row r="1" spans="1:9" ht="26.25" customHeight="1" x14ac:dyDescent="0.25">
      <c r="A1" s="9" t="s">
        <v>1026</v>
      </c>
      <c r="D1" s="160" t="s">
        <v>507</v>
      </c>
      <c r="E1" s="160"/>
      <c r="F1" s="160"/>
    </row>
    <row r="2" spans="1:9" ht="26.25" customHeight="1" x14ac:dyDescent="0.25">
      <c r="D2" s="160"/>
      <c r="E2" s="160"/>
      <c r="F2" s="160"/>
    </row>
    <row r="5" spans="1:9" x14ac:dyDescent="0.25">
      <c r="A5" s="138"/>
      <c r="B5" s="139"/>
      <c r="C5" s="139" t="s">
        <v>110</v>
      </c>
      <c r="D5" s="139"/>
      <c r="E5" s="139"/>
      <c r="F5" s="139"/>
      <c r="G5" s="139"/>
      <c r="H5" s="143"/>
      <c r="I5" s="19"/>
    </row>
    <row r="6" spans="1:9" hidden="1" x14ac:dyDescent="0.25">
      <c r="A6" s="140"/>
      <c r="B6" s="132"/>
      <c r="C6" s="132"/>
      <c r="D6" s="132"/>
      <c r="E6" s="132" t="s">
        <v>338</v>
      </c>
      <c r="F6" s="132" t="s">
        <v>339</v>
      </c>
      <c r="G6" s="132"/>
      <c r="H6" s="144"/>
      <c r="I6" s="19"/>
    </row>
    <row r="7" spans="1:9" ht="14.45" hidden="1" x14ac:dyDescent="0.25">
      <c r="A7" s="140"/>
      <c r="B7" s="132"/>
      <c r="C7" s="132"/>
      <c r="D7" s="132" t="s">
        <v>575</v>
      </c>
      <c r="E7" s="132"/>
      <c r="F7" s="132"/>
      <c r="G7" s="132"/>
      <c r="H7" s="144"/>
      <c r="I7" s="19"/>
    </row>
    <row r="8" spans="1:9" ht="14.45" hidden="1" x14ac:dyDescent="0.25">
      <c r="A8" s="140"/>
      <c r="B8" s="132"/>
      <c r="C8" s="132" t="s">
        <v>1212</v>
      </c>
      <c r="D8" s="132" t="s">
        <v>111</v>
      </c>
      <c r="E8" s="132"/>
      <c r="F8" s="132"/>
      <c r="G8" s="132" t="s">
        <v>1211</v>
      </c>
      <c r="H8" s="144" t="s">
        <v>1213</v>
      </c>
      <c r="I8" s="19"/>
    </row>
    <row r="9" spans="1:9" ht="20.25" customHeight="1" x14ac:dyDescent="0.25">
      <c r="A9" s="140"/>
      <c r="B9" s="132"/>
      <c r="C9" s="132" t="s">
        <v>1216</v>
      </c>
      <c r="D9" s="36" t="s">
        <v>112</v>
      </c>
      <c r="E9" s="28" t="s">
        <v>1191</v>
      </c>
      <c r="F9" s="28" t="s">
        <v>337</v>
      </c>
      <c r="G9" s="10"/>
      <c r="H9" s="144"/>
      <c r="I9" s="19"/>
    </row>
    <row r="10" spans="1:9" x14ac:dyDescent="0.25">
      <c r="A10" s="140"/>
      <c r="B10" s="132"/>
      <c r="C10" s="132" t="s">
        <v>1211</v>
      </c>
      <c r="D10" s="10"/>
      <c r="E10" s="10"/>
      <c r="F10" s="10"/>
      <c r="G10" s="10"/>
      <c r="H10" s="144"/>
      <c r="I10" s="19"/>
    </row>
    <row r="11" spans="1:9" x14ac:dyDescent="0.25">
      <c r="A11" s="140"/>
      <c r="B11" s="132"/>
      <c r="C11" s="132"/>
      <c r="D11" s="37"/>
      <c r="E11" s="61"/>
      <c r="F11" s="57"/>
      <c r="G11" s="10"/>
      <c r="H11" s="144"/>
      <c r="I11" s="19"/>
    </row>
    <row r="12" spans="1:9" x14ac:dyDescent="0.25">
      <c r="A12" s="140"/>
      <c r="B12" s="132"/>
      <c r="C12" s="132"/>
      <c r="D12" s="37"/>
      <c r="E12" s="61"/>
      <c r="F12" s="57"/>
      <c r="G12" s="10"/>
      <c r="H12" s="144"/>
      <c r="I12" s="19"/>
    </row>
    <row r="13" spans="1:9" hidden="1" x14ac:dyDescent="0.25">
      <c r="A13" s="140"/>
      <c r="B13" s="132"/>
      <c r="C13" s="132" t="s">
        <v>1211</v>
      </c>
      <c r="D13" s="10"/>
      <c r="E13" s="10"/>
      <c r="F13" s="10"/>
      <c r="G13" s="10"/>
      <c r="H13" s="144"/>
      <c r="I13" s="19"/>
    </row>
    <row r="14" spans="1:9" x14ac:dyDescent="0.25">
      <c r="A14" s="141"/>
      <c r="B14" s="142"/>
      <c r="C14" s="142" t="s">
        <v>1214</v>
      </c>
      <c r="D14" s="142"/>
      <c r="E14" s="142"/>
      <c r="F14" s="142"/>
      <c r="G14" s="142"/>
      <c r="H14" s="145" t="s">
        <v>1215</v>
      </c>
      <c r="I14" s="19"/>
    </row>
  </sheetData>
  <mergeCells count="1">
    <mergeCell ref="D1:F2"/>
  </mergeCells>
  <phoneticPr fontId="2" type="noConversion"/>
  <dataValidations count="2">
    <dataValidation type="decimal" allowBlank="1" showInputMessage="1" showErrorMessage="1" errorTitle="Input Error" error="Please enter a numeric value between -99999999999999999 and 99999999999999999" sqref="E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2">
      <formula1>-99999999999999900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21"/>
  <sheetViews>
    <sheetView showGridLines="0" topLeftCell="D1" zoomScale="85" zoomScaleNormal="85" workbookViewId="0">
      <selection sqref="A1:C1048576"/>
    </sheetView>
  </sheetViews>
  <sheetFormatPr defaultRowHeight="15" x14ac:dyDescent="0.25"/>
  <cols>
    <col min="1" max="1" width="9.140625" hidden="1" customWidth="1"/>
    <col min="2" max="2" width="10.7109375" hidden="1" customWidth="1"/>
    <col min="3" max="3" width="7.140625" hidden="1" customWidth="1"/>
    <col min="4" max="4" width="59.5703125" customWidth="1"/>
    <col min="5" max="10" width="20.7109375" customWidth="1"/>
  </cols>
  <sheetData>
    <row r="1" spans="1:12" ht="26.25" customHeight="1" x14ac:dyDescent="0.25">
      <c r="A1" s="9" t="s">
        <v>1027</v>
      </c>
      <c r="E1" s="160" t="s">
        <v>73</v>
      </c>
      <c r="F1" s="160"/>
      <c r="G1" s="160"/>
      <c r="H1" s="160"/>
      <c r="I1" s="160"/>
    </row>
    <row r="2" spans="1:12" ht="26.25" customHeight="1" x14ac:dyDescent="0.25">
      <c r="A2" s="9"/>
      <c r="E2" s="160" t="s">
        <v>72</v>
      </c>
      <c r="F2" s="160"/>
      <c r="G2" s="160"/>
      <c r="H2" s="160"/>
      <c r="I2" s="160"/>
    </row>
    <row r="4" spans="1:12" x14ac:dyDescent="0.25">
      <c r="A4" s="138"/>
      <c r="B4" s="139"/>
      <c r="C4" s="139" t="s">
        <v>77</v>
      </c>
      <c r="D4" s="139"/>
      <c r="E4" s="139"/>
      <c r="F4" s="139"/>
      <c r="G4" s="139"/>
      <c r="H4" s="139"/>
      <c r="I4" s="139"/>
      <c r="J4" s="139"/>
      <c r="K4" s="139"/>
      <c r="L4" s="143"/>
    </row>
    <row r="5" spans="1:12" hidden="1" x14ac:dyDescent="0.25">
      <c r="A5" s="140"/>
      <c r="B5" s="132"/>
      <c r="C5" s="132"/>
      <c r="D5" s="132"/>
      <c r="E5" s="132" t="s">
        <v>907</v>
      </c>
      <c r="F5" s="132" t="s">
        <v>908</v>
      </c>
      <c r="G5" s="132" t="s">
        <v>909</v>
      </c>
      <c r="H5" s="132" t="s">
        <v>910</v>
      </c>
      <c r="I5" s="132"/>
      <c r="J5" s="132" t="s">
        <v>331</v>
      </c>
      <c r="K5" s="132"/>
      <c r="L5" s="144"/>
    </row>
    <row r="6" spans="1:12" ht="14.45" hidden="1" x14ac:dyDescent="0.25">
      <c r="A6" s="140"/>
      <c r="B6" s="132"/>
      <c r="C6" s="132"/>
      <c r="D6" s="132"/>
      <c r="E6" s="132" t="s">
        <v>824</v>
      </c>
      <c r="F6" s="132" t="s">
        <v>824</v>
      </c>
      <c r="G6" s="132" t="s">
        <v>824</v>
      </c>
      <c r="H6" s="132" t="s">
        <v>824</v>
      </c>
      <c r="I6" s="132"/>
      <c r="J6" s="132" t="s">
        <v>824</v>
      </c>
      <c r="K6" s="132"/>
      <c r="L6" s="144"/>
    </row>
    <row r="7" spans="1:12" ht="14.45" hidden="1" x14ac:dyDescent="0.25">
      <c r="A7" s="140"/>
      <c r="B7" s="132"/>
      <c r="C7" s="132" t="s">
        <v>1212</v>
      </c>
      <c r="D7" s="132" t="s">
        <v>1216</v>
      </c>
      <c r="E7" s="132"/>
      <c r="F7" s="132"/>
      <c r="G7" s="132"/>
      <c r="H7" s="132"/>
      <c r="I7" s="132" t="s">
        <v>1216</v>
      </c>
      <c r="J7" s="132"/>
      <c r="K7" s="132" t="s">
        <v>1211</v>
      </c>
      <c r="L7" s="144" t="s">
        <v>1213</v>
      </c>
    </row>
    <row r="8" spans="1:12" ht="60" customHeight="1" x14ac:dyDescent="0.25">
      <c r="A8" s="140"/>
      <c r="B8" s="132"/>
      <c r="C8" s="132" t="s">
        <v>1216</v>
      </c>
      <c r="D8" s="28" t="s">
        <v>1082</v>
      </c>
      <c r="E8" s="28" t="s">
        <v>643</v>
      </c>
      <c r="F8" s="28" t="s">
        <v>660</v>
      </c>
      <c r="G8" s="28" t="s">
        <v>36</v>
      </c>
      <c r="H8" s="28" t="s">
        <v>642</v>
      </c>
      <c r="I8" s="28" t="s">
        <v>280</v>
      </c>
      <c r="J8" s="28" t="s">
        <v>281</v>
      </c>
      <c r="K8" s="10"/>
      <c r="L8" s="144"/>
    </row>
    <row r="9" spans="1:12" x14ac:dyDescent="0.25">
      <c r="A9" s="140"/>
      <c r="B9" s="132"/>
      <c r="C9" s="132" t="s">
        <v>1211</v>
      </c>
      <c r="D9" s="10"/>
      <c r="E9" s="10"/>
      <c r="F9" s="10"/>
      <c r="G9" s="10"/>
      <c r="H9" s="10"/>
      <c r="I9" s="10"/>
      <c r="J9" s="10"/>
      <c r="K9" s="10"/>
      <c r="L9" s="144"/>
    </row>
    <row r="10" spans="1:12" s="55" customFormat="1" x14ac:dyDescent="0.25">
      <c r="A10" s="140"/>
      <c r="B10" s="132" t="s">
        <v>340</v>
      </c>
      <c r="C10" s="132"/>
      <c r="D10" s="67" t="s">
        <v>1192</v>
      </c>
      <c r="E10" s="61"/>
      <c r="F10" s="61"/>
      <c r="G10" s="61"/>
      <c r="H10" s="62">
        <f t="shared" ref="H10:H47" si="0">F10-G10</f>
        <v>0</v>
      </c>
      <c r="I10" s="64">
        <v>0</v>
      </c>
      <c r="J10" s="62">
        <f>ROUND((H10*(I10/100)),2)</f>
        <v>0</v>
      </c>
      <c r="K10" s="54"/>
      <c r="L10" s="144"/>
    </row>
    <row r="11" spans="1:12" x14ac:dyDescent="0.25">
      <c r="A11" s="140"/>
      <c r="B11" s="132"/>
      <c r="C11" s="132"/>
      <c r="D11" s="42"/>
      <c r="E11" s="118"/>
      <c r="F11" s="118"/>
      <c r="G11" s="118"/>
      <c r="H11" s="118"/>
      <c r="I11" s="76"/>
      <c r="J11" s="119"/>
      <c r="K11" s="10"/>
      <c r="L11" s="144"/>
    </row>
    <row r="12" spans="1:12" x14ac:dyDescent="0.25">
      <c r="A12" s="140"/>
      <c r="B12" s="132" t="s">
        <v>1151</v>
      </c>
      <c r="C12" s="132"/>
      <c r="D12" s="77" t="s">
        <v>1193</v>
      </c>
      <c r="E12" s="61"/>
      <c r="F12" s="61"/>
      <c r="G12" s="61"/>
      <c r="H12" s="62">
        <f t="shared" si="0"/>
        <v>0</v>
      </c>
      <c r="I12" s="78" t="s">
        <v>1017</v>
      </c>
      <c r="J12" s="61"/>
      <c r="K12" s="10"/>
      <c r="L12" s="144"/>
    </row>
    <row r="13" spans="1:12" x14ac:dyDescent="0.25">
      <c r="A13" s="140"/>
      <c r="B13" s="132"/>
      <c r="C13" s="132"/>
      <c r="D13" s="42"/>
      <c r="E13" s="118"/>
      <c r="F13" s="118"/>
      <c r="G13" s="118"/>
      <c r="H13" s="118"/>
      <c r="I13" s="76"/>
      <c r="J13" s="119"/>
      <c r="K13" s="10"/>
      <c r="L13" s="144"/>
    </row>
    <row r="14" spans="1:12" x14ac:dyDescent="0.25">
      <c r="A14" s="140"/>
      <c r="B14" s="132" t="s">
        <v>346</v>
      </c>
      <c r="C14" s="132"/>
      <c r="D14" s="43" t="s">
        <v>1194</v>
      </c>
      <c r="E14" s="62">
        <f>E15+E16+E17+E18</f>
        <v>0</v>
      </c>
      <c r="F14" s="62">
        <f>F15+F16+F17+F18</f>
        <v>0</v>
      </c>
      <c r="G14" s="62">
        <f>G15+G16+G17+G18</f>
        <v>0</v>
      </c>
      <c r="H14" s="62">
        <f>H15+H16+H17+H18</f>
        <v>0</v>
      </c>
      <c r="I14" s="71"/>
      <c r="J14" s="62">
        <f>J15+J16+J17+J18</f>
        <v>0</v>
      </c>
      <c r="K14" s="10"/>
      <c r="L14" s="144"/>
    </row>
    <row r="15" spans="1:12" x14ac:dyDescent="0.25">
      <c r="A15" s="140"/>
      <c r="B15" s="132" t="s">
        <v>347</v>
      </c>
      <c r="C15" s="132"/>
      <c r="D15" s="16" t="s">
        <v>78</v>
      </c>
      <c r="E15" s="61"/>
      <c r="F15" s="61"/>
      <c r="G15" s="61"/>
      <c r="H15" s="62">
        <f t="shared" si="0"/>
        <v>0</v>
      </c>
      <c r="I15" s="53">
        <v>0</v>
      </c>
      <c r="J15" s="62">
        <f>ROUND((H15*(I15/100)),2)</f>
        <v>0</v>
      </c>
      <c r="K15" s="10"/>
      <c r="L15" s="144"/>
    </row>
    <row r="16" spans="1:12" ht="30" x14ac:dyDescent="0.25">
      <c r="A16" s="140"/>
      <c r="B16" s="132" t="s">
        <v>407</v>
      </c>
      <c r="C16" s="132"/>
      <c r="D16" s="16" t="s">
        <v>79</v>
      </c>
      <c r="E16" s="61"/>
      <c r="F16" s="61"/>
      <c r="G16" s="61"/>
      <c r="H16" s="62">
        <f t="shared" si="0"/>
        <v>0</v>
      </c>
      <c r="I16" s="53">
        <v>0</v>
      </c>
      <c r="J16" s="62">
        <f>ROUND((H16*(I16/100)),2)</f>
        <v>0</v>
      </c>
      <c r="K16" s="10"/>
      <c r="L16" s="144"/>
    </row>
    <row r="17" spans="1:12" ht="45" x14ac:dyDescent="0.25">
      <c r="A17" s="140"/>
      <c r="B17" s="132" t="s">
        <v>408</v>
      </c>
      <c r="C17" s="132"/>
      <c r="D17" s="16" t="s">
        <v>823</v>
      </c>
      <c r="E17" s="61"/>
      <c r="F17" s="61"/>
      <c r="G17" s="61"/>
      <c r="H17" s="62">
        <f t="shared" si="0"/>
        <v>0</v>
      </c>
      <c r="I17" s="53">
        <v>20</v>
      </c>
      <c r="J17" s="62">
        <f>ROUND((H17*(I17/100)),2)</f>
        <v>0</v>
      </c>
      <c r="K17" s="10"/>
      <c r="L17" s="144"/>
    </row>
    <row r="18" spans="1:12" ht="60" x14ac:dyDescent="0.25">
      <c r="A18" s="140"/>
      <c r="B18" s="132" t="s">
        <v>409</v>
      </c>
      <c r="C18" s="132"/>
      <c r="D18" s="72" t="s">
        <v>58</v>
      </c>
      <c r="E18" s="61"/>
      <c r="F18" s="61"/>
      <c r="G18" s="61"/>
      <c r="H18" s="62">
        <f t="shared" si="0"/>
        <v>0</v>
      </c>
      <c r="I18" s="73">
        <v>100</v>
      </c>
      <c r="J18" s="62">
        <f>ROUND((H18*(I18/100)),2)</f>
        <v>0</v>
      </c>
      <c r="K18" s="10"/>
      <c r="L18" s="144"/>
    </row>
    <row r="19" spans="1:12" x14ac:dyDescent="0.25">
      <c r="A19" s="140"/>
      <c r="B19" s="132"/>
      <c r="C19" s="132"/>
      <c r="D19" s="75"/>
      <c r="E19" s="115"/>
      <c r="F19" s="115"/>
      <c r="G19" s="115"/>
      <c r="H19" s="115"/>
      <c r="I19" s="74"/>
      <c r="J19" s="112"/>
      <c r="K19" s="10"/>
      <c r="L19" s="144"/>
    </row>
    <row r="20" spans="1:12" x14ac:dyDescent="0.25">
      <c r="A20" s="140"/>
      <c r="B20" s="132" t="s">
        <v>410</v>
      </c>
      <c r="C20" s="132"/>
      <c r="D20" s="77" t="s">
        <v>255</v>
      </c>
      <c r="E20" s="61"/>
      <c r="F20" s="61"/>
      <c r="G20" s="61"/>
      <c r="H20" s="62">
        <f t="shared" si="0"/>
        <v>0</v>
      </c>
      <c r="I20" s="78">
        <v>0</v>
      </c>
      <c r="J20" s="62">
        <f>ROUND((H20*(I20/100)),2)</f>
        <v>0</v>
      </c>
      <c r="K20" s="10"/>
      <c r="L20" s="144"/>
    </row>
    <row r="21" spans="1:12" x14ac:dyDescent="0.25">
      <c r="A21" s="140"/>
      <c r="B21" s="132"/>
      <c r="C21" s="132"/>
      <c r="D21" s="42"/>
      <c r="E21" s="115"/>
      <c r="F21" s="115"/>
      <c r="G21" s="115"/>
      <c r="H21" s="115"/>
      <c r="I21" s="74"/>
      <c r="J21" s="112"/>
      <c r="K21" s="10"/>
      <c r="L21" s="144"/>
    </row>
    <row r="22" spans="1:12" x14ac:dyDescent="0.25">
      <c r="A22" s="140"/>
      <c r="B22" s="132" t="s">
        <v>411</v>
      </c>
      <c r="C22" s="132"/>
      <c r="D22" s="43" t="s">
        <v>254</v>
      </c>
      <c r="E22" s="62">
        <f>E23+E24+E25+E26+E27+E28+E29+E30+E31+E32+E33+E34+E35+E36+E37+E38+E39+E40+E41+E42+E43</f>
        <v>0</v>
      </c>
      <c r="F22" s="62">
        <f>F23+F24+F25+F26+F27+F28+F29+F30+F31+F32+F33+F34+F35+F36+F37+F38+F39+F40+F41+F42+F43</f>
        <v>0</v>
      </c>
      <c r="G22" s="62">
        <f>G23+G24+G25+G26+G27+G28+G29+G30+G31+G32+G33+G34+G35+G36+G37+G38+G39+G40+G41+G42+G43</f>
        <v>0</v>
      </c>
      <c r="H22" s="62">
        <f>H23+H24+H25+H26+H27+H28+H29+H30+H31+H32+H33+H34+H35+H36+H37+H38+H39+H40+H41+H42+H43</f>
        <v>0</v>
      </c>
      <c r="I22" s="71"/>
      <c r="J22" s="62">
        <f>J23+J24+J25+J26+J27+J28+J29+J30+J31+J32+J33+J34+J35+J36+J37+J38+J39+J40+J41+J42+J43</f>
        <v>0</v>
      </c>
      <c r="K22" s="10"/>
      <c r="L22" s="144"/>
    </row>
    <row r="23" spans="1:12" ht="45" x14ac:dyDescent="0.25">
      <c r="A23" s="140"/>
      <c r="B23" s="132" t="s">
        <v>412</v>
      </c>
      <c r="C23" s="132"/>
      <c r="D23" s="16" t="s">
        <v>816</v>
      </c>
      <c r="E23" s="61"/>
      <c r="F23" s="61"/>
      <c r="G23" s="61"/>
      <c r="H23" s="62">
        <f t="shared" si="0"/>
        <v>0</v>
      </c>
      <c r="I23" s="53">
        <v>0</v>
      </c>
      <c r="J23" s="62">
        <f t="shared" ref="J23:J43" si="1">ROUND((H23*(I23/100)),2)</f>
        <v>0</v>
      </c>
      <c r="K23" s="10"/>
      <c r="L23" s="144"/>
    </row>
    <row r="24" spans="1:12" ht="45" x14ac:dyDescent="0.25">
      <c r="A24" s="140"/>
      <c r="B24" s="132" t="s">
        <v>413</v>
      </c>
      <c r="C24" s="132"/>
      <c r="D24" s="16" t="s">
        <v>817</v>
      </c>
      <c r="E24" s="61"/>
      <c r="F24" s="61"/>
      <c r="G24" s="61"/>
      <c r="H24" s="62">
        <f t="shared" si="0"/>
        <v>0</v>
      </c>
      <c r="I24" s="53">
        <v>0</v>
      </c>
      <c r="J24" s="62">
        <f t="shared" si="1"/>
        <v>0</v>
      </c>
      <c r="K24" s="10"/>
      <c r="L24" s="144"/>
    </row>
    <row r="25" spans="1:12" ht="45" x14ac:dyDescent="0.25">
      <c r="A25" s="140"/>
      <c r="B25" s="132" t="s">
        <v>846</v>
      </c>
      <c r="C25" s="132"/>
      <c r="D25" s="16" t="s">
        <v>818</v>
      </c>
      <c r="E25" s="61"/>
      <c r="F25" s="61"/>
      <c r="G25" s="61"/>
      <c r="H25" s="62">
        <f t="shared" si="0"/>
        <v>0</v>
      </c>
      <c r="I25" s="53">
        <v>20</v>
      </c>
      <c r="J25" s="62">
        <f t="shared" si="1"/>
        <v>0</v>
      </c>
      <c r="K25" s="10"/>
      <c r="L25" s="144"/>
    </row>
    <row r="26" spans="1:12" ht="30" x14ac:dyDescent="0.25">
      <c r="A26" s="140"/>
      <c r="B26" s="132" t="s">
        <v>414</v>
      </c>
      <c r="C26" s="132"/>
      <c r="D26" s="16" t="s">
        <v>819</v>
      </c>
      <c r="E26" s="61"/>
      <c r="F26" s="61"/>
      <c r="G26" s="61"/>
      <c r="H26" s="62">
        <f t="shared" si="0"/>
        <v>0</v>
      </c>
      <c r="I26" s="53">
        <v>100</v>
      </c>
      <c r="J26" s="62">
        <f t="shared" si="1"/>
        <v>0</v>
      </c>
      <c r="K26" s="10"/>
      <c r="L26" s="144"/>
    </row>
    <row r="27" spans="1:12" ht="30" x14ac:dyDescent="0.25">
      <c r="A27" s="140"/>
      <c r="B27" s="132" t="s">
        <v>415</v>
      </c>
      <c r="C27" s="132"/>
      <c r="D27" s="16" t="s">
        <v>820</v>
      </c>
      <c r="E27" s="61"/>
      <c r="F27" s="61"/>
      <c r="G27" s="61"/>
      <c r="H27" s="62">
        <f t="shared" si="0"/>
        <v>0</v>
      </c>
      <c r="I27" s="53">
        <v>20</v>
      </c>
      <c r="J27" s="62">
        <f t="shared" si="1"/>
        <v>0</v>
      </c>
      <c r="K27" s="10"/>
      <c r="L27" s="144"/>
    </row>
    <row r="28" spans="1:12" ht="45" x14ac:dyDescent="0.25">
      <c r="A28" s="140"/>
      <c r="B28" s="132" t="s">
        <v>416</v>
      </c>
      <c r="C28" s="132"/>
      <c r="D28" s="16" t="s">
        <v>1182</v>
      </c>
      <c r="E28" s="61"/>
      <c r="F28" s="61"/>
      <c r="G28" s="61"/>
      <c r="H28" s="62">
        <f t="shared" si="0"/>
        <v>0</v>
      </c>
      <c r="I28" s="53">
        <v>20</v>
      </c>
      <c r="J28" s="62">
        <f t="shared" si="1"/>
        <v>0</v>
      </c>
      <c r="K28" s="10"/>
      <c r="L28" s="144"/>
    </row>
    <row r="29" spans="1:12" ht="30" x14ac:dyDescent="0.25">
      <c r="A29" s="140"/>
      <c r="B29" s="132" t="s">
        <v>319</v>
      </c>
      <c r="C29" s="132"/>
      <c r="D29" s="16" t="s">
        <v>461</v>
      </c>
      <c r="E29" s="61"/>
      <c r="F29" s="61"/>
      <c r="G29" s="61"/>
      <c r="H29" s="62">
        <f t="shared" si="0"/>
        <v>0</v>
      </c>
      <c r="I29" s="53">
        <v>100</v>
      </c>
      <c r="J29" s="62">
        <f t="shared" si="1"/>
        <v>0</v>
      </c>
      <c r="K29" s="10"/>
      <c r="L29" s="144"/>
    </row>
    <row r="30" spans="1:12" ht="30" x14ac:dyDescent="0.25">
      <c r="A30" s="140"/>
      <c r="B30" s="132" t="s">
        <v>320</v>
      </c>
      <c r="C30" s="132"/>
      <c r="D30" s="16" t="s">
        <v>1095</v>
      </c>
      <c r="E30" s="61"/>
      <c r="F30" s="61"/>
      <c r="G30" s="61"/>
      <c r="H30" s="62">
        <f t="shared" si="0"/>
        <v>0</v>
      </c>
      <c r="I30" s="53">
        <v>100</v>
      </c>
      <c r="J30" s="62">
        <f t="shared" si="1"/>
        <v>0</v>
      </c>
      <c r="K30" s="10"/>
      <c r="L30" s="144"/>
    </row>
    <row r="31" spans="1:12" ht="45" x14ac:dyDescent="0.25">
      <c r="A31" s="140"/>
      <c r="B31" s="132" t="s">
        <v>321</v>
      </c>
      <c r="C31" s="132"/>
      <c r="D31" s="16" t="s">
        <v>1096</v>
      </c>
      <c r="E31" s="61"/>
      <c r="F31" s="61"/>
      <c r="G31" s="61"/>
      <c r="H31" s="62">
        <f t="shared" si="0"/>
        <v>0</v>
      </c>
      <c r="I31" s="53">
        <v>50</v>
      </c>
      <c r="J31" s="62">
        <f t="shared" si="1"/>
        <v>0</v>
      </c>
      <c r="K31" s="10"/>
      <c r="L31" s="144"/>
    </row>
    <row r="32" spans="1:12" ht="45" x14ac:dyDescent="0.25">
      <c r="A32" s="140"/>
      <c r="B32" s="132" t="s">
        <v>322</v>
      </c>
      <c r="C32" s="132"/>
      <c r="D32" s="16" t="s">
        <v>1097</v>
      </c>
      <c r="E32" s="61"/>
      <c r="F32" s="61"/>
      <c r="G32" s="61"/>
      <c r="H32" s="62">
        <f t="shared" si="0"/>
        <v>0</v>
      </c>
      <c r="I32" s="53">
        <v>50</v>
      </c>
      <c r="J32" s="62">
        <f t="shared" si="1"/>
        <v>0</v>
      </c>
      <c r="K32" s="10"/>
      <c r="L32" s="144"/>
    </row>
    <row r="33" spans="1:12" x14ac:dyDescent="0.25">
      <c r="A33" s="140"/>
      <c r="B33" s="132" t="s">
        <v>323</v>
      </c>
      <c r="C33" s="132"/>
      <c r="D33" s="16" t="s">
        <v>1098</v>
      </c>
      <c r="E33" s="61"/>
      <c r="F33" s="61"/>
      <c r="G33" s="61"/>
      <c r="H33" s="62">
        <f t="shared" si="0"/>
        <v>0</v>
      </c>
      <c r="I33" s="53">
        <v>20</v>
      </c>
      <c r="J33" s="62">
        <f t="shared" si="1"/>
        <v>0</v>
      </c>
      <c r="K33" s="10"/>
      <c r="L33" s="144"/>
    </row>
    <row r="34" spans="1:12" ht="30" x14ac:dyDescent="0.25">
      <c r="A34" s="140"/>
      <c r="B34" s="132" t="s">
        <v>661</v>
      </c>
      <c r="C34" s="132"/>
      <c r="D34" s="16" t="s">
        <v>1099</v>
      </c>
      <c r="E34" s="61"/>
      <c r="F34" s="61"/>
      <c r="G34" s="61"/>
      <c r="H34" s="62">
        <f t="shared" si="0"/>
        <v>0</v>
      </c>
      <c r="I34" s="53">
        <v>50</v>
      </c>
      <c r="J34" s="62">
        <f t="shared" si="1"/>
        <v>0</v>
      </c>
      <c r="K34" s="10"/>
      <c r="L34" s="144"/>
    </row>
    <row r="35" spans="1:12" ht="45" x14ac:dyDescent="0.25">
      <c r="A35" s="140"/>
      <c r="B35" s="132" t="s">
        <v>466</v>
      </c>
      <c r="C35" s="132"/>
      <c r="D35" s="16" t="s">
        <v>305</v>
      </c>
      <c r="E35" s="61"/>
      <c r="F35" s="61"/>
      <c r="G35" s="61"/>
      <c r="H35" s="62">
        <f t="shared" si="0"/>
        <v>0</v>
      </c>
      <c r="I35" s="53">
        <v>100</v>
      </c>
      <c r="J35" s="62">
        <f t="shared" si="1"/>
        <v>0</v>
      </c>
      <c r="K35" s="10"/>
      <c r="L35" s="144"/>
    </row>
    <row r="36" spans="1:12" ht="30" x14ac:dyDescent="0.25">
      <c r="A36" s="140"/>
      <c r="B36" s="132" t="s">
        <v>82</v>
      </c>
      <c r="C36" s="132"/>
      <c r="D36" s="16" t="s">
        <v>306</v>
      </c>
      <c r="E36" s="61"/>
      <c r="F36" s="61"/>
      <c r="G36" s="61"/>
      <c r="H36" s="62">
        <f t="shared" si="0"/>
        <v>0</v>
      </c>
      <c r="I36" s="53">
        <v>150</v>
      </c>
      <c r="J36" s="62">
        <f t="shared" si="1"/>
        <v>0</v>
      </c>
      <c r="K36" s="10"/>
      <c r="L36" s="144"/>
    </row>
    <row r="37" spans="1:12" x14ac:dyDescent="0.25">
      <c r="A37" s="140"/>
      <c r="B37" s="132" t="s">
        <v>83</v>
      </c>
      <c r="C37" s="132"/>
      <c r="D37" s="16" t="s">
        <v>307</v>
      </c>
      <c r="E37" s="61"/>
      <c r="F37" s="61"/>
      <c r="G37" s="61"/>
      <c r="H37" s="62">
        <f t="shared" si="0"/>
        <v>0</v>
      </c>
      <c r="I37" s="53">
        <v>150</v>
      </c>
      <c r="J37" s="62">
        <f t="shared" si="1"/>
        <v>0</v>
      </c>
      <c r="K37" s="10"/>
      <c r="L37" s="144"/>
    </row>
    <row r="38" spans="1:12" ht="45" x14ac:dyDescent="0.25">
      <c r="A38" s="140"/>
      <c r="B38" s="132" t="s">
        <v>246</v>
      </c>
      <c r="C38" s="132"/>
      <c r="D38" s="16" t="s">
        <v>308</v>
      </c>
      <c r="E38" s="61"/>
      <c r="F38" s="61"/>
      <c r="G38" s="61"/>
      <c r="H38" s="62">
        <f t="shared" si="0"/>
        <v>0</v>
      </c>
      <c r="I38" s="53">
        <v>100</v>
      </c>
      <c r="J38" s="62">
        <f t="shared" si="1"/>
        <v>0</v>
      </c>
      <c r="K38" s="10"/>
      <c r="L38" s="144"/>
    </row>
    <row r="39" spans="1:12" ht="60" x14ac:dyDescent="0.25">
      <c r="A39" s="140"/>
      <c r="B39" s="132" t="s">
        <v>247</v>
      </c>
      <c r="C39" s="132"/>
      <c r="D39" s="16" t="s">
        <v>243</v>
      </c>
      <c r="E39" s="61"/>
      <c r="F39" s="61"/>
      <c r="G39" s="61"/>
      <c r="H39" s="62">
        <f t="shared" si="0"/>
        <v>0</v>
      </c>
      <c r="I39" s="53">
        <v>100</v>
      </c>
      <c r="J39" s="62">
        <f t="shared" si="1"/>
        <v>0</v>
      </c>
      <c r="K39" s="10"/>
      <c r="L39" s="144"/>
    </row>
    <row r="40" spans="1:12" x14ac:dyDescent="0.25">
      <c r="A40" s="140"/>
      <c r="B40" s="132" t="s">
        <v>248</v>
      </c>
      <c r="C40" s="132"/>
      <c r="D40" s="16" t="s">
        <v>448</v>
      </c>
      <c r="E40" s="61"/>
      <c r="F40" s="61"/>
      <c r="G40" s="61"/>
      <c r="H40" s="62">
        <f t="shared" si="0"/>
        <v>0</v>
      </c>
      <c r="I40" s="53">
        <v>100</v>
      </c>
      <c r="J40" s="62">
        <f t="shared" si="1"/>
        <v>0</v>
      </c>
      <c r="K40" s="10"/>
      <c r="L40" s="144"/>
    </row>
    <row r="41" spans="1:12" x14ac:dyDescent="0.25">
      <c r="A41" s="140"/>
      <c r="B41" s="132" t="s">
        <v>54</v>
      </c>
      <c r="C41" s="132"/>
      <c r="D41" s="16" t="s">
        <v>449</v>
      </c>
      <c r="E41" s="61"/>
      <c r="F41" s="61"/>
      <c r="G41" s="61"/>
      <c r="H41" s="62">
        <f t="shared" si="0"/>
        <v>0</v>
      </c>
      <c r="I41" s="53">
        <v>125</v>
      </c>
      <c r="J41" s="62">
        <f t="shared" si="1"/>
        <v>0</v>
      </c>
      <c r="K41" s="10"/>
      <c r="L41" s="144"/>
    </row>
    <row r="42" spans="1:12" ht="30" x14ac:dyDescent="0.25">
      <c r="A42" s="140"/>
      <c r="B42" s="132" t="s">
        <v>1196</v>
      </c>
      <c r="C42" s="132"/>
      <c r="D42" s="16" t="s">
        <v>662</v>
      </c>
      <c r="E42" s="61"/>
      <c r="F42" s="61"/>
      <c r="G42" s="61"/>
      <c r="H42" s="62">
        <f t="shared" si="0"/>
        <v>0</v>
      </c>
      <c r="I42" s="53">
        <v>0</v>
      </c>
      <c r="J42" s="62">
        <f t="shared" si="1"/>
        <v>0</v>
      </c>
      <c r="K42" s="10"/>
      <c r="L42" s="144"/>
    </row>
    <row r="43" spans="1:12" x14ac:dyDescent="0.25">
      <c r="A43" s="140"/>
      <c r="B43" s="132" t="s">
        <v>1116</v>
      </c>
      <c r="C43" s="132"/>
      <c r="D43" s="72" t="s">
        <v>450</v>
      </c>
      <c r="E43" s="61"/>
      <c r="F43" s="61"/>
      <c r="G43" s="61"/>
      <c r="H43" s="62">
        <f t="shared" si="0"/>
        <v>0</v>
      </c>
      <c r="I43" s="73">
        <v>100</v>
      </c>
      <c r="J43" s="62">
        <f t="shared" si="1"/>
        <v>0</v>
      </c>
      <c r="K43" s="10"/>
      <c r="L43" s="144"/>
    </row>
    <row r="44" spans="1:12" x14ac:dyDescent="0.25">
      <c r="A44" s="140"/>
      <c r="B44" s="132"/>
      <c r="C44" s="132"/>
      <c r="D44" s="75"/>
      <c r="E44" s="115"/>
      <c r="F44" s="115"/>
      <c r="G44" s="115"/>
      <c r="H44" s="115"/>
      <c r="I44" s="74"/>
      <c r="J44" s="112"/>
      <c r="K44" s="10"/>
      <c r="L44" s="144"/>
    </row>
    <row r="45" spans="1:12" x14ac:dyDescent="0.25">
      <c r="A45" s="140"/>
      <c r="B45" s="132" t="s">
        <v>605</v>
      </c>
      <c r="C45" s="132"/>
      <c r="D45" s="77" t="s">
        <v>253</v>
      </c>
      <c r="E45" s="61"/>
      <c r="F45" s="61"/>
      <c r="G45" s="61"/>
      <c r="H45" s="62">
        <f t="shared" si="0"/>
        <v>0</v>
      </c>
      <c r="I45" s="78">
        <v>125</v>
      </c>
      <c r="J45" s="62">
        <f>ROUND((H45*(I45/100)),2)</f>
        <v>0</v>
      </c>
      <c r="K45" s="10"/>
      <c r="L45" s="144"/>
    </row>
    <row r="46" spans="1:12" x14ac:dyDescent="0.25">
      <c r="A46" s="140"/>
      <c r="B46" s="132"/>
      <c r="C46" s="132"/>
      <c r="D46" s="42"/>
      <c r="E46" s="115"/>
      <c r="F46" s="115"/>
      <c r="G46" s="115"/>
      <c r="H46" s="115"/>
      <c r="I46" s="74"/>
      <c r="J46" s="112"/>
      <c r="K46" s="10"/>
      <c r="L46" s="144"/>
    </row>
    <row r="47" spans="1:12" x14ac:dyDescent="0.25">
      <c r="A47" s="140"/>
      <c r="B47" s="132" t="s">
        <v>606</v>
      </c>
      <c r="C47" s="132"/>
      <c r="D47" s="77" t="s">
        <v>252</v>
      </c>
      <c r="E47" s="61"/>
      <c r="F47" s="61"/>
      <c r="G47" s="61"/>
      <c r="H47" s="62">
        <f t="shared" si="0"/>
        <v>0</v>
      </c>
      <c r="I47" s="78">
        <v>100</v>
      </c>
      <c r="J47" s="62">
        <f>ROUND((H47*(I47/100)),2)</f>
        <v>0</v>
      </c>
      <c r="K47" s="10"/>
      <c r="L47" s="144"/>
    </row>
    <row r="48" spans="1:12" x14ac:dyDescent="0.25">
      <c r="A48" s="140"/>
      <c r="B48" s="132"/>
      <c r="C48" s="132"/>
      <c r="D48" s="42"/>
      <c r="E48" s="115"/>
      <c r="F48" s="115"/>
      <c r="G48" s="115"/>
      <c r="H48" s="115"/>
      <c r="I48" s="74"/>
      <c r="J48" s="112"/>
      <c r="K48" s="10"/>
      <c r="L48" s="144"/>
    </row>
    <row r="49" spans="1:12" x14ac:dyDescent="0.25">
      <c r="A49" s="140"/>
      <c r="B49" s="132" t="s">
        <v>607</v>
      </c>
      <c r="C49" s="132"/>
      <c r="D49" s="77" t="s">
        <v>251</v>
      </c>
      <c r="E49" s="61"/>
      <c r="F49" s="61"/>
      <c r="G49" s="61"/>
      <c r="H49" s="62">
        <f t="shared" ref="H49:H76" si="2">F49-G49</f>
        <v>0</v>
      </c>
      <c r="I49" s="78">
        <v>100</v>
      </c>
      <c r="J49" s="62">
        <f>ROUND((H49*(I49/100)),2)</f>
        <v>0</v>
      </c>
      <c r="K49" s="10"/>
      <c r="L49" s="144"/>
    </row>
    <row r="50" spans="1:12" x14ac:dyDescent="0.25">
      <c r="A50" s="140"/>
      <c r="B50" s="132"/>
      <c r="C50" s="132"/>
      <c r="D50" s="42"/>
      <c r="E50" s="115"/>
      <c r="F50" s="115"/>
      <c r="G50" s="115"/>
      <c r="H50" s="115"/>
      <c r="I50" s="74"/>
      <c r="J50" s="112"/>
      <c r="K50" s="10"/>
      <c r="L50" s="144"/>
    </row>
    <row r="51" spans="1:12" x14ac:dyDescent="0.25">
      <c r="A51" s="140"/>
      <c r="B51" s="132" t="s">
        <v>608</v>
      </c>
      <c r="C51" s="132"/>
      <c r="D51" s="43" t="s">
        <v>250</v>
      </c>
      <c r="E51" s="62">
        <f>E52+E55+E56+E57+E61+E64+E68+E71+E79+E84+E85+E86+E89+E90+E91+E92+E93+E94+E95+E96+E97+E98+E99+E100+E101</f>
        <v>0</v>
      </c>
      <c r="F51" s="62">
        <f>F52+F55+F56+F57+F61+F64+F68+F71+F79+F84+F85+F86+F89+F90+F91+F92+F93+F94+F95+F96+F97+F98+F99+F100+F101</f>
        <v>0</v>
      </c>
      <c r="G51" s="62">
        <f>G52+G55+G56+G57+G61+G64+G68+G71+G79+G84+G85+G86+G89+G90+G91+G92+G93+G94+G95+G96+G97+G98+G99+G100+G101</f>
        <v>0</v>
      </c>
      <c r="H51" s="62">
        <f>H52+H55+H56+H57+H61+H64+H68+H71+H79+H84+H85+H86+H89+H90+H91+H92+H93+H94+H95+H96+H97+H98+H99+H100+H101</f>
        <v>0</v>
      </c>
      <c r="I51" s="71"/>
      <c r="J51" s="62">
        <f>J52+J55+J56+J57+J61+J64+J68+J71+J79+J84+J85+J86+J89+J90+J91+J92+J93+J94+J95+J96+J97+J98+J99+J100+J101</f>
        <v>0</v>
      </c>
      <c r="K51" s="10"/>
      <c r="L51" s="144"/>
    </row>
    <row r="52" spans="1:12" x14ac:dyDescent="0.25">
      <c r="A52" s="140"/>
      <c r="B52" s="132" t="s">
        <v>385</v>
      </c>
      <c r="C52" s="132"/>
      <c r="D52" s="16" t="s">
        <v>663</v>
      </c>
      <c r="E52" s="62">
        <f>E53+E54</f>
        <v>0</v>
      </c>
      <c r="F52" s="62">
        <f>F53+F54</f>
        <v>0</v>
      </c>
      <c r="G52" s="62">
        <f>G53+G54</f>
        <v>0</v>
      </c>
      <c r="H52" s="62">
        <f>H53+H54</f>
        <v>0</v>
      </c>
      <c r="I52" s="53"/>
      <c r="J52" s="62">
        <f>J53+J54</f>
        <v>0</v>
      </c>
      <c r="K52" s="10"/>
      <c r="L52" s="144"/>
    </row>
    <row r="53" spans="1:12" ht="30" x14ac:dyDescent="0.25">
      <c r="A53" s="140"/>
      <c r="B53" s="132" t="s">
        <v>386</v>
      </c>
      <c r="C53" s="132"/>
      <c r="D53" s="16" t="s">
        <v>451</v>
      </c>
      <c r="E53" s="61"/>
      <c r="F53" s="61"/>
      <c r="G53" s="61"/>
      <c r="H53" s="62">
        <f t="shared" si="2"/>
        <v>0</v>
      </c>
      <c r="I53" s="53">
        <v>20</v>
      </c>
      <c r="J53" s="62">
        <f>ROUND((H53*(I53/100)),2)</f>
        <v>0</v>
      </c>
      <c r="K53" s="10"/>
      <c r="L53" s="144"/>
    </row>
    <row r="54" spans="1:12" ht="30" x14ac:dyDescent="0.25">
      <c r="A54" s="140"/>
      <c r="B54" s="132" t="s">
        <v>387</v>
      </c>
      <c r="C54" s="132"/>
      <c r="D54" s="16" t="s">
        <v>452</v>
      </c>
      <c r="E54" s="61"/>
      <c r="F54" s="61"/>
      <c r="G54" s="61"/>
      <c r="H54" s="62">
        <f t="shared" si="2"/>
        <v>0</v>
      </c>
      <c r="I54" s="53">
        <v>100</v>
      </c>
      <c r="J54" s="62">
        <f>ROUND((H54*(I54/100)),2)</f>
        <v>0</v>
      </c>
      <c r="K54" s="10"/>
      <c r="L54" s="144"/>
    </row>
    <row r="55" spans="1:12" x14ac:dyDescent="0.25">
      <c r="A55" s="140"/>
      <c r="B55" s="132" t="s">
        <v>388</v>
      </c>
      <c r="C55" s="132"/>
      <c r="D55" s="16" t="s">
        <v>664</v>
      </c>
      <c r="E55" s="61"/>
      <c r="F55" s="61"/>
      <c r="G55" s="61"/>
      <c r="H55" s="62">
        <f t="shared" si="2"/>
        <v>0</v>
      </c>
      <c r="I55" s="53">
        <v>0</v>
      </c>
      <c r="J55" s="62">
        <f>ROUND((H55*(I55/100)),2)</f>
        <v>0</v>
      </c>
      <c r="K55" s="10"/>
      <c r="L55" s="144"/>
    </row>
    <row r="56" spans="1:12" x14ac:dyDescent="0.25">
      <c r="A56" s="140"/>
      <c r="B56" s="132" t="s">
        <v>847</v>
      </c>
      <c r="C56" s="132"/>
      <c r="D56" s="16" t="s">
        <v>453</v>
      </c>
      <c r="E56" s="61"/>
      <c r="F56" s="61"/>
      <c r="G56" s="61"/>
      <c r="H56" s="62">
        <f t="shared" si="2"/>
        <v>0</v>
      </c>
      <c r="I56" s="53">
        <v>0</v>
      </c>
      <c r="J56" s="62">
        <f>ROUND((H56*(I56/100)),2)</f>
        <v>0</v>
      </c>
      <c r="K56" s="10"/>
      <c r="L56" s="144"/>
    </row>
    <row r="57" spans="1:12" x14ac:dyDescent="0.25">
      <c r="A57" s="140"/>
      <c r="B57" s="132" t="s">
        <v>848</v>
      </c>
      <c r="C57" s="132"/>
      <c r="D57" s="16" t="s">
        <v>665</v>
      </c>
      <c r="E57" s="62">
        <f>E58+E59+E60</f>
        <v>0</v>
      </c>
      <c r="F57" s="62">
        <f>F58+F59+F60</f>
        <v>0</v>
      </c>
      <c r="G57" s="62">
        <f>G58+G59+G60</f>
        <v>0</v>
      </c>
      <c r="H57" s="62">
        <f>H58+H59+H60</f>
        <v>0</v>
      </c>
      <c r="I57" s="53"/>
      <c r="J57" s="62">
        <f>J58+J59+J60</f>
        <v>0</v>
      </c>
      <c r="K57" s="10"/>
      <c r="L57" s="144"/>
    </row>
    <row r="58" spans="1:12" x14ac:dyDescent="0.25">
      <c r="A58" s="140"/>
      <c r="B58" s="132" t="s">
        <v>849</v>
      </c>
      <c r="C58" s="132"/>
      <c r="D58" s="16" t="s">
        <v>666</v>
      </c>
      <c r="E58" s="61"/>
      <c r="F58" s="61"/>
      <c r="G58" s="61"/>
      <c r="H58" s="62">
        <f t="shared" si="2"/>
        <v>0</v>
      </c>
      <c r="I58" s="53">
        <v>0</v>
      </c>
      <c r="J58" s="62">
        <f>ROUND((H58*(I58/100)),2)</f>
        <v>0</v>
      </c>
      <c r="K58" s="10"/>
      <c r="L58" s="144"/>
    </row>
    <row r="59" spans="1:12" x14ac:dyDescent="0.25">
      <c r="A59" s="140"/>
      <c r="B59" s="132" t="s">
        <v>850</v>
      </c>
      <c r="C59" s="132"/>
      <c r="D59" s="16" t="s">
        <v>667</v>
      </c>
      <c r="E59" s="61"/>
      <c r="F59" s="61"/>
      <c r="G59" s="61"/>
      <c r="H59" s="62">
        <f t="shared" si="2"/>
        <v>0</v>
      </c>
      <c r="I59" s="53">
        <v>0</v>
      </c>
      <c r="J59" s="62">
        <f>ROUND((H59*(I59/100)),2)</f>
        <v>0</v>
      </c>
      <c r="K59" s="10"/>
      <c r="L59" s="144"/>
    </row>
    <row r="60" spans="1:12" ht="30" x14ac:dyDescent="0.25">
      <c r="A60" s="140"/>
      <c r="B60" s="132" t="s">
        <v>851</v>
      </c>
      <c r="C60" s="132"/>
      <c r="D60" s="16" t="s">
        <v>245</v>
      </c>
      <c r="E60" s="61"/>
      <c r="F60" s="61"/>
      <c r="G60" s="61"/>
      <c r="H60" s="62">
        <f t="shared" si="2"/>
        <v>0</v>
      </c>
      <c r="I60" s="53">
        <v>100</v>
      </c>
      <c r="J60" s="62">
        <f>ROUND((H60*(I60/100)),2)</f>
        <v>0</v>
      </c>
      <c r="K60" s="10"/>
      <c r="L60" s="144"/>
    </row>
    <row r="61" spans="1:12" x14ac:dyDescent="0.25">
      <c r="A61" s="140"/>
      <c r="B61" s="132" t="s">
        <v>389</v>
      </c>
      <c r="C61" s="132"/>
      <c r="D61" s="16" t="s">
        <v>668</v>
      </c>
      <c r="E61" s="62">
        <f>E62+E63</f>
        <v>0</v>
      </c>
      <c r="F61" s="62">
        <f>F62+F63</f>
        <v>0</v>
      </c>
      <c r="G61" s="62">
        <f>G62+G63</f>
        <v>0</v>
      </c>
      <c r="H61" s="62">
        <f>H62+H63</f>
        <v>0</v>
      </c>
      <c r="I61" s="53"/>
      <c r="J61" s="62">
        <f>J62+J63</f>
        <v>0</v>
      </c>
      <c r="K61" s="10"/>
      <c r="L61" s="144"/>
    </row>
    <row r="62" spans="1:12" x14ac:dyDescent="0.25">
      <c r="A62" s="140"/>
      <c r="B62" s="132" t="s">
        <v>961</v>
      </c>
      <c r="C62" s="132"/>
      <c r="D62" s="16" t="s">
        <v>669</v>
      </c>
      <c r="E62" s="61"/>
      <c r="F62" s="61"/>
      <c r="G62" s="61"/>
      <c r="H62" s="62">
        <f t="shared" si="2"/>
        <v>0</v>
      </c>
      <c r="I62" s="53">
        <v>20</v>
      </c>
      <c r="J62" s="62">
        <f>ROUND((H62*(I62/100)),2)</f>
        <v>0</v>
      </c>
      <c r="K62" s="10"/>
      <c r="L62" s="144"/>
    </row>
    <row r="63" spans="1:12" x14ac:dyDescent="0.25">
      <c r="A63" s="140"/>
      <c r="B63" s="132" t="s">
        <v>962</v>
      </c>
      <c r="C63" s="132"/>
      <c r="D63" s="16" t="s">
        <v>670</v>
      </c>
      <c r="E63" s="61"/>
      <c r="F63" s="61"/>
      <c r="G63" s="61"/>
      <c r="H63" s="62">
        <f t="shared" si="2"/>
        <v>0</v>
      </c>
      <c r="I63" s="53">
        <v>100</v>
      </c>
      <c r="J63" s="62">
        <f>ROUND((H63*(I63/100)),2)</f>
        <v>0</v>
      </c>
      <c r="K63" s="10"/>
      <c r="L63" s="144"/>
    </row>
    <row r="64" spans="1:12" ht="30" x14ac:dyDescent="0.25">
      <c r="A64" s="140"/>
      <c r="B64" s="132" t="s">
        <v>84</v>
      </c>
      <c r="C64" s="132"/>
      <c r="D64" s="16" t="s">
        <v>671</v>
      </c>
      <c r="E64" s="62">
        <f>E65+E66+E67</f>
        <v>0</v>
      </c>
      <c r="F64" s="62">
        <f>F65+F66+F67</f>
        <v>0</v>
      </c>
      <c r="G64" s="62">
        <f>G65+G66+G67</f>
        <v>0</v>
      </c>
      <c r="H64" s="62">
        <f>H65+H66+H67</f>
        <v>0</v>
      </c>
      <c r="I64" s="53"/>
      <c r="J64" s="62">
        <f>J65+J66+J67</f>
        <v>0</v>
      </c>
      <c r="K64" s="10"/>
      <c r="L64" s="144"/>
    </row>
    <row r="65" spans="1:12" x14ac:dyDescent="0.25">
      <c r="A65" s="140"/>
      <c r="B65" s="132" t="s">
        <v>85</v>
      </c>
      <c r="C65" s="132"/>
      <c r="D65" s="16" t="s">
        <v>55</v>
      </c>
      <c r="E65" s="61"/>
      <c r="F65" s="61"/>
      <c r="G65" s="61"/>
      <c r="H65" s="62">
        <f t="shared" si="2"/>
        <v>0</v>
      </c>
      <c r="I65" s="53">
        <v>0</v>
      </c>
      <c r="J65" s="62">
        <f>ROUND((H65*(I65/100)),2)</f>
        <v>0</v>
      </c>
      <c r="K65" s="10"/>
      <c r="L65" s="144"/>
    </row>
    <row r="66" spans="1:12" x14ac:dyDescent="0.25">
      <c r="A66" s="140"/>
      <c r="B66" s="132" t="s">
        <v>86</v>
      </c>
      <c r="C66" s="132"/>
      <c r="D66" s="16" t="s">
        <v>56</v>
      </c>
      <c r="E66" s="61"/>
      <c r="F66" s="61"/>
      <c r="G66" s="61"/>
      <c r="H66" s="62">
        <f t="shared" si="2"/>
        <v>0</v>
      </c>
      <c r="I66" s="53">
        <v>20</v>
      </c>
      <c r="J66" s="62">
        <f>ROUND((H66*(I66/100)),2)</f>
        <v>0</v>
      </c>
      <c r="K66" s="10"/>
      <c r="L66" s="144"/>
    </row>
    <row r="67" spans="1:12" x14ac:dyDescent="0.25">
      <c r="A67" s="140"/>
      <c r="B67" s="132" t="s">
        <v>87</v>
      </c>
      <c r="C67" s="132"/>
      <c r="D67" s="16" t="s">
        <v>57</v>
      </c>
      <c r="E67" s="61"/>
      <c r="F67" s="61"/>
      <c r="G67" s="61"/>
      <c r="H67" s="62">
        <f t="shared" si="2"/>
        <v>0</v>
      </c>
      <c r="I67" s="53">
        <v>100</v>
      </c>
      <c r="J67" s="62">
        <f>ROUND((H67*(I67/100)),2)</f>
        <v>0</v>
      </c>
      <c r="K67" s="10"/>
      <c r="L67" s="144"/>
    </row>
    <row r="68" spans="1:12" x14ac:dyDescent="0.25">
      <c r="A68" s="140"/>
      <c r="B68" s="132" t="s">
        <v>88</v>
      </c>
      <c r="C68" s="132"/>
      <c r="D68" s="16" t="s">
        <v>458</v>
      </c>
      <c r="E68" s="62">
        <f>E69+E70</f>
        <v>0</v>
      </c>
      <c r="F68" s="62">
        <f>F69+F70</f>
        <v>0</v>
      </c>
      <c r="G68" s="62">
        <f>G69+G70</f>
        <v>0</v>
      </c>
      <c r="H68" s="62">
        <f>H69+H70</f>
        <v>0</v>
      </c>
      <c r="I68" s="53"/>
      <c r="J68" s="62">
        <f>J69+J70</f>
        <v>0</v>
      </c>
      <c r="K68" s="10"/>
      <c r="L68" s="144"/>
    </row>
    <row r="69" spans="1:12" ht="30" x14ac:dyDescent="0.25">
      <c r="A69" s="140"/>
      <c r="B69" s="132" t="s">
        <v>89</v>
      </c>
      <c r="C69" s="132"/>
      <c r="D69" s="16" t="s">
        <v>459</v>
      </c>
      <c r="E69" s="61"/>
      <c r="F69" s="61"/>
      <c r="G69" s="61"/>
      <c r="H69" s="62">
        <f t="shared" si="2"/>
        <v>0</v>
      </c>
      <c r="I69" s="53">
        <v>50</v>
      </c>
      <c r="J69" s="62">
        <f>ROUND((H69*(I69/100)),2)</f>
        <v>0</v>
      </c>
      <c r="K69" s="10"/>
      <c r="L69" s="144"/>
    </row>
    <row r="70" spans="1:12" ht="30" x14ac:dyDescent="0.25">
      <c r="A70" s="140"/>
      <c r="B70" s="132" t="s">
        <v>90</v>
      </c>
      <c r="C70" s="132"/>
      <c r="D70" s="16" t="s">
        <v>1051</v>
      </c>
      <c r="E70" s="61"/>
      <c r="F70" s="61"/>
      <c r="G70" s="61"/>
      <c r="H70" s="62">
        <f t="shared" si="2"/>
        <v>0</v>
      </c>
      <c r="I70" s="53">
        <v>100</v>
      </c>
      <c r="J70" s="62">
        <f>ROUND((H70*(I70/100)),2)</f>
        <v>0</v>
      </c>
      <c r="K70" s="10"/>
      <c r="L70" s="144"/>
    </row>
    <row r="71" spans="1:12" x14ac:dyDescent="0.25">
      <c r="A71" s="140"/>
      <c r="B71" s="132" t="s">
        <v>91</v>
      </c>
      <c r="C71" s="132"/>
      <c r="D71" s="16" t="s">
        <v>672</v>
      </c>
      <c r="E71" s="62">
        <f>E72+E75+E78</f>
        <v>0</v>
      </c>
      <c r="F71" s="62">
        <f>F72+F75+F78</f>
        <v>0</v>
      </c>
      <c r="G71" s="62">
        <f>G72+G75+G78</f>
        <v>0</v>
      </c>
      <c r="H71" s="62">
        <f>H72+H75+H78</f>
        <v>0</v>
      </c>
      <c r="I71" s="53"/>
      <c r="J71" s="62">
        <f>J72+J75+J78</f>
        <v>0</v>
      </c>
      <c r="K71" s="10"/>
      <c r="L71" s="144"/>
    </row>
    <row r="72" spans="1:12" ht="30" x14ac:dyDescent="0.25">
      <c r="A72" s="140"/>
      <c r="B72" s="132" t="s">
        <v>1036</v>
      </c>
      <c r="C72" s="132"/>
      <c r="D72" s="16" t="s">
        <v>1052</v>
      </c>
      <c r="E72" s="62">
        <f>E73+E74</f>
        <v>0</v>
      </c>
      <c r="F72" s="62">
        <f>F73+F74</f>
        <v>0</v>
      </c>
      <c r="G72" s="62">
        <f>G73+G74</f>
        <v>0</v>
      </c>
      <c r="H72" s="62">
        <f>H73+H74</f>
        <v>0</v>
      </c>
      <c r="I72" s="53"/>
      <c r="J72" s="62">
        <f>J73+J74</f>
        <v>0</v>
      </c>
      <c r="K72" s="10"/>
      <c r="L72" s="144"/>
    </row>
    <row r="73" spans="1:12" x14ac:dyDescent="0.25">
      <c r="A73" s="140"/>
      <c r="B73" s="132" t="s">
        <v>1037</v>
      </c>
      <c r="C73" s="132"/>
      <c r="D73" s="16" t="s">
        <v>673</v>
      </c>
      <c r="E73" s="61"/>
      <c r="F73" s="61"/>
      <c r="G73" s="61"/>
      <c r="H73" s="62">
        <f t="shared" si="2"/>
        <v>0</v>
      </c>
      <c r="I73" s="53" t="s">
        <v>1017</v>
      </c>
      <c r="J73" s="61"/>
      <c r="K73" s="10"/>
      <c r="L73" s="144"/>
    </row>
    <row r="74" spans="1:12" ht="30" x14ac:dyDescent="0.25">
      <c r="A74" s="140"/>
      <c r="B74" s="132" t="s">
        <v>975</v>
      </c>
      <c r="C74" s="132"/>
      <c r="D74" s="16" t="s">
        <v>674</v>
      </c>
      <c r="E74" s="61"/>
      <c r="F74" s="61"/>
      <c r="G74" s="61"/>
      <c r="H74" s="62">
        <f t="shared" si="2"/>
        <v>0</v>
      </c>
      <c r="I74" s="53" t="s">
        <v>1017</v>
      </c>
      <c r="J74" s="61"/>
      <c r="K74" s="10"/>
      <c r="L74" s="144"/>
    </row>
    <row r="75" spans="1:12" ht="30" x14ac:dyDescent="0.25">
      <c r="A75" s="140"/>
      <c r="B75" s="132" t="s">
        <v>80</v>
      </c>
      <c r="C75" s="132"/>
      <c r="D75" s="16" t="s">
        <v>699</v>
      </c>
      <c r="E75" s="62">
        <f>E76+E77</f>
        <v>0</v>
      </c>
      <c r="F75" s="62">
        <f>F76+F77</f>
        <v>0</v>
      </c>
      <c r="G75" s="62">
        <f>G76+G77</f>
        <v>0</v>
      </c>
      <c r="H75" s="62">
        <f>H76+H77</f>
        <v>0</v>
      </c>
      <c r="I75" s="53"/>
      <c r="J75" s="62">
        <f>J76+J77</f>
        <v>0</v>
      </c>
      <c r="K75" s="10"/>
      <c r="L75" s="144"/>
    </row>
    <row r="76" spans="1:12" x14ac:dyDescent="0.25">
      <c r="A76" s="140"/>
      <c r="B76" s="132" t="s">
        <v>81</v>
      </c>
      <c r="C76" s="132"/>
      <c r="D76" s="16" t="s">
        <v>675</v>
      </c>
      <c r="E76" s="61"/>
      <c r="F76" s="61"/>
      <c r="G76" s="61"/>
      <c r="H76" s="62">
        <f t="shared" si="2"/>
        <v>0</v>
      </c>
      <c r="I76" s="53" t="s">
        <v>1017</v>
      </c>
      <c r="J76" s="61"/>
      <c r="K76" s="10"/>
      <c r="L76" s="144"/>
    </row>
    <row r="77" spans="1:12" ht="30" x14ac:dyDescent="0.25">
      <c r="A77" s="140"/>
      <c r="B77" s="132" t="s">
        <v>971</v>
      </c>
      <c r="C77" s="132"/>
      <c r="D77" s="16" t="s">
        <v>676</v>
      </c>
      <c r="E77" s="61"/>
      <c r="F77" s="61"/>
      <c r="G77" s="61"/>
      <c r="H77" s="62">
        <f t="shared" ref="H77:H117" si="3">F77-G77</f>
        <v>0</v>
      </c>
      <c r="I77" s="53" t="s">
        <v>1017</v>
      </c>
      <c r="J77" s="61"/>
      <c r="K77" s="10"/>
      <c r="L77" s="144"/>
    </row>
    <row r="78" spans="1:12" x14ac:dyDescent="0.25">
      <c r="A78" s="140"/>
      <c r="B78" s="132" t="s">
        <v>92</v>
      </c>
      <c r="C78" s="132"/>
      <c r="D78" s="16" t="s">
        <v>677</v>
      </c>
      <c r="E78" s="61"/>
      <c r="F78" s="61"/>
      <c r="G78" s="61"/>
      <c r="H78" s="62">
        <f t="shared" si="3"/>
        <v>0</v>
      </c>
      <c r="I78" s="53" t="s">
        <v>1017</v>
      </c>
      <c r="J78" s="61"/>
      <c r="K78" s="10"/>
      <c r="L78" s="144"/>
    </row>
    <row r="79" spans="1:12" x14ac:dyDescent="0.25">
      <c r="A79" s="140"/>
      <c r="B79" s="132" t="s">
        <v>106</v>
      </c>
      <c r="C79" s="132"/>
      <c r="D79" s="16" t="s">
        <v>700</v>
      </c>
      <c r="E79" s="62">
        <f>E80+E81+E82+E83</f>
        <v>0</v>
      </c>
      <c r="F79" s="62">
        <f>F80+F81+F82+F83</f>
        <v>0</v>
      </c>
      <c r="G79" s="62">
        <f>G80+G81+G82+G83</f>
        <v>0</v>
      </c>
      <c r="H79" s="62">
        <f>H80+H81+H82+H83</f>
        <v>0</v>
      </c>
      <c r="I79" s="53"/>
      <c r="J79" s="62">
        <f>J80+J81+J82+J83</f>
        <v>0</v>
      </c>
      <c r="K79" s="10"/>
      <c r="L79" s="144"/>
    </row>
    <row r="80" spans="1:12" ht="30" x14ac:dyDescent="0.25">
      <c r="A80" s="140"/>
      <c r="B80" s="132" t="s">
        <v>107</v>
      </c>
      <c r="C80" s="132"/>
      <c r="D80" s="16" t="s">
        <v>701</v>
      </c>
      <c r="E80" s="61"/>
      <c r="F80" s="61"/>
      <c r="G80" s="61"/>
      <c r="H80" s="62">
        <f t="shared" si="3"/>
        <v>0</v>
      </c>
      <c r="I80" s="53">
        <v>0</v>
      </c>
      <c r="J80" s="62">
        <f t="shared" ref="J80:J85" si="4">ROUND((H80*(I80/100)),2)</f>
        <v>0</v>
      </c>
      <c r="K80" s="10"/>
      <c r="L80" s="144"/>
    </row>
    <row r="81" spans="1:12" x14ac:dyDescent="0.25">
      <c r="A81" s="140"/>
      <c r="B81" s="132" t="s">
        <v>108</v>
      </c>
      <c r="C81" s="132"/>
      <c r="D81" s="16" t="s">
        <v>702</v>
      </c>
      <c r="E81" s="61"/>
      <c r="F81" s="61"/>
      <c r="G81" s="61"/>
      <c r="H81" s="62">
        <f t="shared" si="3"/>
        <v>0</v>
      </c>
      <c r="I81" s="53">
        <v>0</v>
      </c>
      <c r="J81" s="62">
        <f t="shared" si="4"/>
        <v>0</v>
      </c>
      <c r="K81" s="10"/>
      <c r="L81" s="144"/>
    </row>
    <row r="82" spans="1:12" x14ac:dyDescent="0.25">
      <c r="A82" s="140"/>
      <c r="B82" s="132" t="s">
        <v>1165</v>
      </c>
      <c r="C82" s="132"/>
      <c r="D82" s="16" t="s">
        <v>703</v>
      </c>
      <c r="E82" s="61"/>
      <c r="F82" s="61"/>
      <c r="G82" s="61"/>
      <c r="H82" s="62">
        <f t="shared" si="3"/>
        <v>0</v>
      </c>
      <c r="I82" s="53">
        <v>20</v>
      </c>
      <c r="J82" s="62">
        <f t="shared" si="4"/>
        <v>0</v>
      </c>
      <c r="K82" s="10"/>
      <c r="L82" s="144"/>
    </row>
    <row r="83" spans="1:12" x14ac:dyDescent="0.25">
      <c r="A83" s="140"/>
      <c r="B83" s="132" t="s">
        <v>1166</v>
      </c>
      <c r="C83" s="132"/>
      <c r="D83" s="16" t="s">
        <v>704</v>
      </c>
      <c r="E83" s="61"/>
      <c r="F83" s="61"/>
      <c r="G83" s="61"/>
      <c r="H83" s="62">
        <f t="shared" si="3"/>
        <v>0</v>
      </c>
      <c r="I83" s="53">
        <v>100</v>
      </c>
      <c r="J83" s="62">
        <f t="shared" si="4"/>
        <v>0</v>
      </c>
      <c r="K83" s="10"/>
      <c r="L83" s="144"/>
    </row>
    <row r="84" spans="1:12" x14ac:dyDescent="0.25">
      <c r="A84" s="140"/>
      <c r="B84" s="132" t="s">
        <v>1167</v>
      </c>
      <c r="C84" s="132"/>
      <c r="D84" s="16" t="s">
        <v>678</v>
      </c>
      <c r="E84" s="61"/>
      <c r="F84" s="61"/>
      <c r="G84" s="61"/>
      <c r="H84" s="62">
        <f t="shared" si="3"/>
        <v>0</v>
      </c>
      <c r="I84" s="53">
        <v>100</v>
      </c>
      <c r="J84" s="62">
        <f t="shared" si="4"/>
        <v>0</v>
      </c>
      <c r="K84" s="10"/>
      <c r="L84" s="144"/>
    </row>
    <row r="85" spans="1:12" ht="30" x14ac:dyDescent="0.25">
      <c r="A85" s="140"/>
      <c r="B85" s="132" t="s">
        <v>1168</v>
      </c>
      <c r="C85" s="132"/>
      <c r="D85" s="16" t="s">
        <v>679</v>
      </c>
      <c r="E85" s="61"/>
      <c r="F85" s="61"/>
      <c r="G85" s="61"/>
      <c r="H85" s="62">
        <f t="shared" si="3"/>
        <v>0</v>
      </c>
      <c r="I85" s="53">
        <v>100</v>
      </c>
      <c r="J85" s="62">
        <f t="shared" si="4"/>
        <v>0</v>
      </c>
      <c r="K85" s="10"/>
      <c r="L85" s="144"/>
    </row>
    <row r="86" spans="1:12" ht="30" x14ac:dyDescent="0.25">
      <c r="A86" s="140"/>
      <c r="B86" s="132" t="s">
        <v>420</v>
      </c>
      <c r="C86" s="132"/>
      <c r="D86" s="16" t="s">
        <v>705</v>
      </c>
      <c r="E86" s="62">
        <f>E87+E88</f>
        <v>0</v>
      </c>
      <c r="F86" s="62">
        <f>F87+F88</f>
        <v>0</v>
      </c>
      <c r="G86" s="62">
        <f>G87+G88</f>
        <v>0</v>
      </c>
      <c r="H86" s="62">
        <f>H87+H88</f>
        <v>0</v>
      </c>
      <c r="I86" s="53"/>
      <c r="J86" s="62">
        <f>J87+J88</f>
        <v>0</v>
      </c>
      <c r="K86" s="10"/>
      <c r="L86" s="144"/>
    </row>
    <row r="87" spans="1:12" x14ac:dyDescent="0.25">
      <c r="A87" s="140"/>
      <c r="B87" s="132" t="s">
        <v>427</v>
      </c>
      <c r="C87" s="132"/>
      <c r="D87" s="16" t="s">
        <v>706</v>
      </c>
      <c r="E87" s="61"/>
      <c r="F87" s="61"/>
      <c r="G87" s="61"/>
      <c r="H87" s="62">
        <f t="shared" si="3"/>
        <v>0</v>
      </c>
      <c r="I87" s="53">
        <v>50</v>
      </c>
      <c r="J87" s="62">
        <f t="shared" ref="J87:J100" si="5">ROUND((H87*(I87/100)),2)</f>
        <v>0</v>
      </c>
      <c r="K87" s="10"/>
      <c r="L87" s="144"/>
    </row>
    <row r="88" spans="1:12" x14ac:dyDescent="0.25">
      <c r="A88" s="140"/>
      <c r="B88" s="132" t="s">
        <v>428</v>
      </c>
      <c r="C88" s="132"/>
      <c r="D88" s="16" t="s">
        <v>707</v>
      </c>
      <c r="E88" s="61"/>
      <c r="F88" s="61"/>
      <c r="G88" s="61"/>
      <c r="H88" s="62">
        <f t="shared" si="3"/>
        <v>0</v>
      </c>
      <c r="I88" s="53">
        <v>100</v>
      </c>
      <c r="J88" s="62">
        <f t="shared" si="5"/>
        <v>0</v>
      </c>
      <c r="K88" s="10"/>
      <c r="L88" s="144"/>
    </row>
    <row r="89" spans="1:12" ht="30" x14ac:dyDescent="0.25">
      <c r="A89" s="140"/>
      <c r="B89" s="132" t="s">
        <v>421</v>
      </c>
      <c r="C89" s="132"/>
      <c r="D89" s="16" t="s">
        <v>708</v>
      </c>
      <c r="E89" s="61"/>
      <c r="F89" s="61"/>
      <c r="G89" s="61"/>
      <c r="H89" s="62">
        <f t="shared" si="3"/>
        <v>0</v>
      </c>
      <c r="I89" s="53">
        <v>0</v>
      </c>
      <c r="J89" s="62">
        <f t="shared" si="5"/>
        <v>0</v>
      </c>
      <c r="K89" s="10"/>
      <c r="L89" s="144"/>
    </row>
    <row r="90" spans="1:12" x14ac:dyDescent="0.25">
      <c r="A90" s="140"/>
      <c r="B90" s="132" t="s">
        <v>422</v>
      </c>
      <c r="C90" s="132"/>
      <c r="D90" s="16" t="s">
        <v>709</v>
      </c>
      <c r="E90" s="61"/>
      <c r="F90" s="61"/>
      <c r="G90" s="61"/>
      <c r="H90" s="62">
        <f t="shared" si="3"/>
        <v>0</v>
      </c>
      <c r="I90" s="53">
        <v>100</v>
      </c>
      <c r="J90" s="62">
        <f t="shared" si="5"/>
        <v>0</v>
      </c>
      <c r="K90" s="10"/>
      <c r="L90" s="144"/>
    </row>
    <row r="91" spans="1:12" ht="30" x14ac:dyDescent="0.25">
      <c r="A91" s="140"/>
      <c r="B91" s="132" t="s">
        <v>423</v>
      </c>
      <c r="C91" s="132"/>
      <c r="D91" s="16" t="s">
        <v>680</v>
      </c>
      <c r="E91" s="61"/>
      <c r="F91" s="61"/>
      <c r="G91" s="61"/>
      <c r="H91" s="62">
        <f t="shared" si="3"/>
        <v>0</v>
      </c>
      <c r="I91" s="53">
        <v>125</v>
      </c>
      <c r="J91" s="62">
        <f t="shared" si="5"/>
        <v>0</v>
      </c>
      <c r="K91" s="10"/>
      <c r="L91" s="144"/>
    </row>
    <row r="92" spans="1:12" x14ac:dyDescent="0.25">
      <c r="A92" s="140"/>
      <c r="B92" s="132" t="s">
        <v>424</v>
      </c>
      <c r="C92" s="132"/>
      <c r="D92" s="16" t="s">
        <v>681</v>
      </c>
      <c r="E92" s="61"/>
      <c r="F92" s="61"/>
      <c r="G92" s="61"/>
      <c r="H92" s="62">
        <f t="shared" si="3"/>
        <v>0</v>
      </c>
      <c r="I92" s="53">
        <v>100</v>
      </c>
      <c r="J92" s="62">
        <f t="shared" si="5"/>
        <v>0</v>
      </c>
      <c r="K92" s="10"/>
      <c r="L92" s="144"/>
    </row>
    <row r="93" spans="1:12" x14ac:dyDescent="0.25">
      <c r="A93" s="140"/>
      <c r="B93" s="132" t="s">
        <v>425</v>
      </c>
      <c r="C93" s="132"/>
      <c r="D93" s="16" t="s">
        <v>682</v>
      </c>
      <c r="E93" s="61"/>
      <c r="F93" s="61"/>
      <c r="G93" s="61"/>
      <c r="H93" s="62">
        <f t="shared" si="3"/>
        <v>0</v>
      </c>
      <c r="I93" s="53">
        <v>100</v>
      </c>
      <c r="J93" s="62">
        <f t="shared" si="5"/>
        <v>0</v>
      </c>
      <c r="K93" s="10"/>
      <c r="L93" s="144"/>
    </row>
    <row r="94" spans="1:12" x14ac:dyDescent="0.25">
      <c r="A94" s="140"/>
      <c r="B94" s="132" t="s">
        <v>426</v>
      </c>
      <c r="C94" s="132"/>
      <c r="D94" s="16" t="s">
        <v>683</v>
      </c>
      <c r="E94" s="61"/>
      <c r="F94" s="61"/>
      <c r="G94" s="61"/>
      <c r="H94" s="62">
        <f t="shared" si="3"/>
        <v>0</v>
      </c>
      <c r="I94" s="53">
        <v>50</v>
      </c>
      <c r="J94" s="62">
        <f t="shared" si="5"/>
        <v>0</v>
      </c>
      <c r="K94" s="10"/>
      <c r="L94" s="144"/>
    </row>
    <row r="95" spans="1:12" ht="30" x14ac:dyDescent="0.25">
      <c r="A95" s="140"/>
      <c r="B95" s="132" t="s">
        <v>1139</v>
      </c>
      <c r="C95" s="132"/>
      <c r="D95" s="16" t="s">
        <v>188</v>
      </c>
      <c r="E95" s="61"/>
      <c r="F95" s="61"/>
      <c r="G95" s="61"/>
      <c r="H95" s="62">
        <f t="shared" si="3"/>
        <v>0</v>
      </c>
      <c r="I95" s="53">
        <v>100</v>
      </c>
      <c r="J95" s="62">
        <f t="shared" si="5"/>
        <v>0</v>
      </c>
      <c r="K95" s="10"/>
      <c r="L95" s="144"/>
    </row>
    <row r="96" spans="1:12" x14ac:dyDescent="0.25">
      <c r="A96" s="140"/>
      <c r="B96" s="132" t="s">
        <v>137</v>
      </c>
      <c r="C96" s="132"/>
      <c r="D96" s="16" t="s">
        <v>189</v>
      </c>
      <c r="E96" s="61"/>
      <c r="F96" s="61"/>
      <c r="G96" s="61"/>
      <c r="H96" s="62">
        <f t="shared" si="3"/>
        <v>0</v>
      </c>
      <c r="I96" s="53">
        <v>125</v>
      </c>
      <c r="J96" s="62">
        <f t="shared" si="5"/>
        <v>0</v>
      </c>
      <c r="K96" s="10"/>
      <c r="L96" s="144"/>
    </row>
    <row r="97" spans="1:12" x14ac:dyDescent="0.25">
      <c r="A97" s="140"/>
      <c r="B97" s="132" t="s">
        <v>138</v>
      </c>
      <c r="C97" s="132"/>
      <c r="D97" s="16" t="s">
        <v>190</v>
      </c>
      <c r="E97" s="61"/>
      <c r="F97" s="61"/>
      <c r="G97" s="61"/>
      <c r="H97" s="62">
        <f t="shared" si="3"/>
        <v>0</v>
      </c>
      <c r="I97" s="53">
        <v>125</v>
      </c>
      <c r="J97" s="62">
        <f t="shared" si="5"/>
        <v>0</v>
      </c>
      <c r="K97" s="10"/>
      <c r="L97" s="144"/>
    </row>
    <row r="98" spans="1:12" ht="30" x14ac:dyDescent="0.25">
      <c r="A98" s="140"/>
      <c r="B98" s="132" t="s">
        <v>139</v>
      </c>
      <c r="C98" s="132"/>
      <c r="D98" s="16" t="s">
        <v>710</v>
      </c>
      <c r="E98" s="61"/>
      <c r="F98" s="61"/>
      <c r="G98" s="61"/>
      <c r="H98" s="62">
        <f t="shared" si="3"/>
        <v>0</v>
      </c>
      <c r="I98" s="53">
        <v>100</v>
      </c>
      <c r="J98" s="62">
        <f t="shared" si="5"/>
        <v>0</v>
      </c>
      <c r="K98" s="10"/>
      <c r="L98" s="144"/>
    </row>
    <row r="99" spans="1:12" x14ac:dyDescent="0.25">
      <c r="A99" s="140"/>
      <c r="B99" s="132" t="s">
        <v>140</v>
      </c>
      <c r="C99" s="132"/>
      <c r="D99" s="16" t="s">
        <v>191</v>
      </c>
      <c r="E99" s="61"/>
      <c r="F99" s="61"/>
      <c r="G99" s="61"/>
      <c r="H99" s="62">
        <f t="shared" si="3"/>
        <v>0</v>
      </c>
      <c r="I99" s="53">
        <v>100</v>
      </c>
      <c r="J99" s="62">
        <f t="shared" si="5"/>
        <v>0</v>
      </c>
      <c r="K99" s="10"/>
      <c r="L99" s="144"/>
    </row>
    <row r="100" spans="1:12" x14ac:dyDescent="0.25">
      <c r="A100" s="140"/>
      <c r="B100" s="132" t="s">
        <v>141</v>
      </c>
      <c r="C100" s="132"/>
      <c r="D100" s="16" t="s">
        <v>192</v>
      </c>
      <c r="E100" s="61"/>
      <c r="F100" s="61"/>
      <c r="G100" s="61"/>
      <c r="H100" s="62">
        <f t="shared" si="3"/>
        <v>0</v>
      </c>
      <c r="I100" s="53">
        <v>100</v>
      </c>
      <c r="J100" s="62">
        <f t="shared" si="5"/>
        <v>0</v>
      </c>
      <c r="K100" s="10"/>
      <c r="L100" s="144"/>
    </row>
    <row r="101" spans="1:12" x14ac:dyDescent="0.25">
      <c r="A101" s="140"/>
      <c r="B101" s="132" t="s">
        <v>1152</v>
      </c>
      <c r="C101" s="132"/>
      <c r="D101" s="72" t="s">
        <v>193</v>
      </c>
      <c r="E101" s="61"/>
      <c r="F101" s="61"/>
      <c r="G101" s="61"/>
      <c r="H101" s="62">
        <f t="shared" si="3"/>
        <v>0</v>
      </c>
      <c r="I101" s="73" t="s">
        <v>1017</v>
      </c>
      <c r="J101" s="61"/>
      <c r="K101" s="10"/>
      <c r="L101" s="144"/>
    </row>
    <row r="102" spans="1:12" x14ac:dyDescent="0.25">
      <c r="A102" s="140"/>
      <c r="B102" s="132"/>
      <c r="C102" s="132"/>
      <c r="D102" s="75"/>
      <c r="E102" s="115"/>
      <c r="F102" s="115"/>
      <c r="G102" s="115"/>
      <c r="H102" s="115"/>
      <c r="I102" s="74"/>
      <c r="J102" s="112"/>
      <c r="K102" s="10"/>
      <c r="L102" s="144"/>
    </row>
    <row r="103" spans="1:12" x14ac:dyDescent="0.25">
      <c r="A103" s="140"/>
      <c r="B103" s="132" t="s">
        <v>430</v>
      </c>
      <c r="C103" s="132"/>
      <c r="D103" s="43" t="s">
        <v>194</v>
      </c>
      <c r="E103" s="62">
        <f>E104+E109+E110+E111</f>
        <v>0</v>
      </c>
      <c r="F103" s="62">
        <f>F104+F109+F110+F111</f>
        <v>0</v>
      </c>
      <c r="G103" s="62">
        <f>G104+G109+G110+G111</f>
        <v>0</v>
      </c>
      <c r="H103" s="62">
        <f>H104+H109+H110+H111</f>
        <v>0</v>
      </c>
      <c r="I103" s="71"/>
      <c r="J103" s="62">
        <f>J104+J109+J110+J111</f>
        <v>0</v>
      </c>
      <c r="K103" s="10"/>
      <c r="L103" s="144"/>
    </row>
    <row r="104" spans="1:12" x14ac:dyDescent="0.25">
      <c r="A104" s="140"/>
      <c r="B104" s="132" t="s">
        <v>431</v>
      </c>
      <c r="C104" s="132"/>
      <c r="D104" s="16" t="s">
        <v>24</v>
      </c>
      <c r="E104" s="62">
        <f>E105+E106+E107+E108</f>
        <v>0</v>
      </c>
      <c r="F104" s="62">
        <f>F105+F106+F107+F108</f>
        <v>0</v>
      </c>
      <c r="G104" s="62">
        <f>G105+G106+G107+G108</f>
        <v>0</v>
      </c>
      <c r="H104" s="62">
        <f>H105+H106+H107+H108</f>
        <v>0</v>
      </c>
      <c r="I104" s="53"/>
      <c r="J104" s="62">
        <f>J105+J106+J107+J108</f>
        <v>0</v>
      </c>
      <c r="K104" s="10"/>
      <c r="L104" s="144"/>
    </row>
    <row r="105" spans="1:12" ht="30" x14ac:dyDescent="0.25">
      <c r="A105" s="140"/>
      <c r="B105" s="132" t="s">
        <v>432</v>
      </c>
      <c r="C105" s="132"/>
      <c r="D105" s="16" t="s">
        <v>25</v>
      </c>
      <c r="E105" s="61"/>
      <c r="F105" s="61"/>
      <c r="G105" s="61"/>
      <c r="H105" s="62">
        <f t="shared" si="3"/>
        <v>0</v>
      </c>
      <c r="I105" s="53">
        <v>0</v>
      </c>
      <c r="J105" s="62">
        <f t="shared" ref="J105:J110" si="6">ROUND((H105*(I105/100)),2)</f>
        <v>0</v>
      </c>
      <c r="K105" s="10"/>
      <c r="L105" s="144"/>
    </row>
    <row r="106" spans="1:12" ht="60" x14ac:dyDescent="0.25">
      <c r="A106" s="140"/>
      <c r="B106" s="132" t="s">
        <v>1035</v>
      </c>
      <c r="C106" s="132"/>
      <c r="D106" s="16" t="s">
        <v>135</v>
      </c>
      <c r="E106" s="61"/>
      <c r="F106" s="61"/>
      <c r="G106" s="61"/>
      <c r="H106" s="62">
        <f t="shared" si="3"/>
        <v>0</v>
      </c>
      <c r="I106" s="53">
        <v>20</v>
      </c>
      <c r="J106" s="62">
        <f t="shared" si="6"/>
        <v>0</v>
      </c>
      <c r="K106" s="10"/>
      <c r="L106" s="144"/>
    </row>
    <row r="107" spans="1:12" ht="60" x14ac:dyDescent="0.25">
      <c r="A107" s="140"/>
      <c r="B107" s="132" t="s">
        <v>392</v>
      </c>
      <c r="C107" s="132"/>
      <c r="D107" s="16" t="s">
        <v>26</v>
      </c>
      <c r="E107" s="61"/>
      <c r="F107" s="61"/>
      <c r="G107" s="61"/>
      <c r="H107" s="62">
        <f t="shared" si="3"/>
        <v>0</v>
      </c>
      <c r="I107" s="53">
        <v>100</v>
      </c>
      <c r="J107" s="62">
        <f t="shared" si="6"/>
        <v>0</v>
      </c>
      <c r="K107" s="10"/>
      <c r="L107" s="144"/>
    </row>
    <row r="108" spans="1:12" x14ac:dyDescent="0.25">
      <c r="A108" s="140"/>
      <c r="B108" s="132" t="s">
        <v>393</v>
      </c>
      <c r="C108" s="132"/>
      <c r="D108" s="16" t="s">
        <v>27</v>
      </c>
      <c r="E108" s="61"/>
      <c r="F108" s="61"/>
      <c r="G108" s="61"/>
      <c r="H108" s="62">
        <f t="shared" si="3"/>
        <v>0</v>
      </c>
      <c r="I108" s="53">
        <v>100</v>
      </c>
      <c r="J108" s="62">
        <f t="shared" si="6"/>
        <v>0</v>
      </c>
      <c r="K108" s="10"/>
      <c r="L108" s="144"/>
    </row>
    <row r="109" spans="1:12" x14ac:dyDescent="0.25">
      <c r="A109" s="140"/>
      <c r="B109" s="132" t="s">
        <v>394</v>
      </c>
      <c r="C109" s="132"/>
      <c r="D109" s="16" t="s">
        <v>28</v>
      </c>
      <c r="E109" s="61"/>
      <c r="F109" s="61"/>
      <c r="G109" s="61"/>
      <c r="H109" s="62">
        <f t="shared" si="3"/>
        <v>0</v>
      </c>
      <c r="I109" s="53">
        <v>0</v>
      </c>
      <c r="J109" s="62">
        <f t="shared" si="6"/>
        <v>0</v>
      </c>
      <c r="K109" s="10"/>
      <c r="L109" s="144"/>
    </row>
    <row r="110" spans="1:12" x14ac:dyDescent="0.25">
      <c r="A110" s="140"/>
      <c r="B110" s="132" t="s">
        <v>395</v>
      </c>
      <c r="C110" s="132"/>
      <c r="D110" s="16" t="s">
        <v>29</v>
      </c>
      <c r="E110" s="61"/>
      <c r="F110" s="61"/>
      <c r="G110" s="61"/>
      <c r="H110" s="62">
        <f t="shared" si="3"/>
        <v>0</v>
      </c>
      <c r="I110" s="53">
        <v>0</v>
      </c>
      <c r="J110" s="62">
        <f t="shared" si="6"/>
        <v>0</v>
      </c>
      <c r="K110" s="10"/>
      <c r="L110" s="144"/>
    </row>
    <row r="111" spans="1:12" x14ac:dyDescent="0.25">
      <c r="A111" s="140"/>
      <c r="B111" s="132" t="s">
        <v>396</v>
      </c>
      <c r="C111" s="132"/>
      <c r="D111" s="16" t="s">
        <v>30</v>
      </c>
      <c r="E111" s="62">
        <f>E112+E113+E114+E115</f>
        <v>0</v>
      </c>
      <c r="F111" s="62">
        <f>F112+F113+F114+F115</f>
        <v>0</v>
      </c>
      <c r="G111" s="62">
        <f>G112+G113+G114+G115</f>
        <v>0</v>
      </c>
      <c r="H111" s="62">
        <f>H112+H113+H114+H115</f>
        <v>0</v>
      </c>
      <c r="I111" s="53"/>
      <c r="J111" s="62">
        <f>J112+J113+J114+J115</f>
        <v>0</v>
      </c>
      <c r="K111" s="10"/>
      <c r="L111" s="144"/>
    </row>
    <row r="112" spans="1:12" x14ac:dyDescent="0.25">
      <c r="A112" s="140"/>
      <c r="B112" s="132" t="s">
        <v>759</v>
      </c>
      <c r="C112" s="132"/>
      <c r="D112" s="16" t="s">
        <v>31</v>
      </c>
      <c r="E112" s="61"/>
      <c r="F112" s="61"/>
      <c r="G112" s="61"/>
      <c r="H112" s="62">
        <f t="shared" si="3"/>
        <v>0</v>
      </c>
      <c r="I112" s="53">
        <v>0</v>
      </c>
      <c r="J112" s="62">
        <f>ROUND((H112*(I112/100)),2)</f>
        <v>0</v>
      </c>
      <c r="K112" s="10"/>
      <c r="L112" s="144"/>
    </row>
    <row r="113" spans="1:12" x14ac:dyDescent="0.25">
      <c r="A113" s="140"/>
      <c r="B113" s="132" t="s">
        <v>311</v>
      </c>
      <c r="C113" s="132"/>
      <c r="D113" s="16" t="s">
        <v>32</v>
      </c>
      <c r="E113" s="61"/>
      <c r="F113" s="61"/>
      <c r="G113" s="61"/>
      <c r="H113" s="62">
        <f t="shared" si="3"/>
        <v>0</v>
      </c>
      <c r="I113" s="53">
        <v>20</v>
      </c>
      <c r="J113" s="62">
        <f>ROUND((H113*(I113/100)),2)</f>
        <v>0</v>
      </c>
      <c r="K113" s="10"/>
      <c r="L113" s="144"/>
    </row>
    <row r="114" spans="1:12" x14ac:dyDescent="0.25">
      <c r="A114" s="140"/>
      <c r="B114" s="132" t="s">
        <v>312</v>
      </c>
      <c r="C114" s="132"/>
      <c r="D114" s="16" t="s">
        <v>33</v>
      </c>
      <c r="E114" s="61"/>
      <c r="F114" s="61"/>
      <c r="G114" s="61"/>
      <c r="H114" s="62">
        <f t="shared" si="3"/>
        <v>0</v>
      </c>
      <c r="I114" s="53">
        <v>100</v>
      </c>
      <c r="J114" s="62">
        <f>ROUND((H114*(I114/100)),2)</f>
        <v>0</v>
      </c>
      <c r="K114" s="10"/>
      <c r="L114" s="144"/>
    </row>
    <row r="115" spans="1:12" x14ac:dyDescent="0.25">
      <c r="A115" s="140"/>
      <c r="B115" s="132" t="s">
        <v>313</v>
      </c>
      <c r="C115" s="132"/>
      <c r="D115" s="72" t="s">
        <v>34</v>
      </c>
      <c r="E115" s="61"/>
      <c r="F115" s="61"/>
      <c r="G115" s="61"/>
      <c r="H115" s="62">
        <f t="shared" si="3"/>
        <v>0</v>
      </c>
      <c r="I115" s="73">
        <v>150</v>
      </c>
      <c r="J115" s="62">
        <f>ROUND((H115*(I115/100)),2)</f>
        <v>0</v>
      </c>
      <c r="K115" s="10"/>
      <c r="L115" s="144"/>
    </row>
    <row r="116" spans="1:12" x14ac:dyDescent="0.25">
      <c r="A116" s="140"/>
      <c r="B116" s="132"/>
      <c r="C116" s="132"/>
      <c r="D116" s="75"/>
      <c r="E116" s="115"/>
      <c r="F116" s="115"/>
      <c r="G116" s="115"/>
      <c r="H116" s="115"/>
      <c r="I116" s="74"/>
      <c r="J116" s="112"/>
      <c r="K116" s="10"/>
      <c r="L116" s="144"/>
    </row>
    <row r="117" spans="1:12" x14ac:dyDescent="0.25">
      <c r="A117" s="140"/>
      <c r="B117" s="132" t="s">
        <v>314</v>
      </c>
      <c r="C117" s="132"/>
      <c r="D117" s="77" t="s">
        <v>375</v>
      </c>
      <c r="E117" s="61"/>
      <c r="F117" s="61"/>
      <c r="G117" s="61"/>
      <c r="H117" s="62">
        <f t="shared" si="3"/>
        <v>0</v>
      </c>
      <c r="I117" s="78">
        <v>100</v>
      </c>
      <c r="J117" s="62">
        <f>ROUND((H117*(I117/100)),2)</f>
        <v>0</v>
      </c>
      <c r="K117" s="10"/>
      <c r="L117" s="144"/>
    </row>
    <row r="118" spans="1:12" x14ac:dyDescent="0.25">
      <c r="A118" s="140"/>
      <c r="B118" s="132"/>
      <c r="C118" s="132"/>
      <c r="D118" s="42"/>
      <c r="E118" s="115"/>
      <c r="F118" s="115"/>
      <c r="G118" s="115"/>
      <c r="H118" s="115"/>
      <c r="I118" s="127"/>
      <c r="J118" s="104"/>
      <c r="K118" s="10"/>
      <c r="L118" s="144"/>
    </row>
    <row r="119" spans="1:12" s="50" customFormat="1" ht="18.75" x14ac:dyDescent="0.25">
      <c r="A119" s="148"/>
      <c r="B119" s="146"/>
      <c r="C119" s="146"/>
      <c r="D119" s="79" t="s">
        <v>195</v>
      </c>
      <c r="E119" s="62">
        <f>E10+E12+E14+E20+E22+E45+E47+E49+E51+E103+E117</f>
        <v>0</v>
      </c>
      <c r="F119" s="62">
        <f>F10+F12+F14+F20+F22+F45+F47+F49+F51+F103+F117</f>
        <v>0</v>
      </c>
      <c r="G119" s="62">
        <f>G10+G12+G14+G20+G22+G45+G47+G49+G51+G103+G117</f>
        <v>0</v>
      </c>
      <c r="H119" s="62">
        <f>H10+H12+H14+H20+H22+H45+H47+H49+H51+H103+H117</f>
        <v>0</v>
      </c>
      <c r="I119" s="80"/>
      <c r="J119" s="62">
        <f>J10+J12+J14+J20+J22+J45+J47+J49+J51+J103+J117</f>
        <v>0</v>
      </c>
      <c r="K119" s="49"/>
      <c r="L119" s="147"/>
    </row>
    <row r="120" spans="1:12" ht="14.45" hidden="1" x14ac:dyDescent="0.25">
      <c r="A120" s="140"/>
      <c r="B120" s="132"/>
      <c r="C120" s="132" t="s">
        <v>1211</v>
      </c>
      <c r="D120" s="10"/>
      <c r="E120" s="10"/>
      <c r="F120" s="10"/>
      <c r="G120" s="10"/>
      <c r="H120" s="10"/>
      <c r="I120" s="10"/>
      <c r="J120" s="10"/>
      <c r="K120" s="10"/>
      <c r="L120" s="144"/>
    </row>
    <row r="121" spans="1:12" x14ac:dyDescent="0.25">
      <c r="A121" s="141"/>
      <c r="B121" s="142"/>
      <c r="C121" s="142" t="s">
        <v>1214</v>
      </c>
      <c r="D121" s="142"/>
      <c r="E121" s="142"/>
      <c r="F121" s="142"/>
      <c r="G121" s="142"/>
      <c r="H121" s="142"/>
      <c r="I121" s="142"/>
      <c r="J121" s="142"/>
      <c r="K121" s="142"/>
      <c r="L121" s="145" t="s">
        <v>1215</v>
      </c>
    </row>
  </sheetData>
  <mergeCells count="2">
    <mergeCell ref="E1:I1"/>
    <mergeCell ref="E2:I2"/>
  </mergeCells>
  <phoneticPr fontId="2" type="noConversion"/>
  <dataValidations count="550"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18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9">
      <formula1>-99999999999999900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ignoredErrors>
    <ignoredError sqref="I86 I69:I72 I64 I68 I80:I85 I65:I67 I57:I63 I75 I79 I11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71"/>
  <sheetViews>
    <sheetView showGridLines="0" topLeftCell="D19" zoomScale="85" workbookViewId="0">
      <selection activeCell="F62" sqref="F62"/>
    </sheetView>
  </sheetViews>
  <sheetFormatPr defaultRowHeight="15" x14ac:dyDescent="0.25"/>
  <cols>
    <col min="1" max="3" width="9.140625" hidden="1" customWidth="1"/>
    <col min="4" max="4" width="51.7109375" customWidth="1"/>
    <col min="5" max="11" width="20.7109375" customWidth="1"/>
  </cols>
  <sheetData>
    <row r="1" spans="1:13" ht="26.25" customHeight="1" x14ac:dyDescent="0.25">
      <c r="A1" s="9" t="s">
        <v>1028</v>
      </c>
      <c r="E1" s="160" t="s">
        <v>73</v>
      </c>
      <c r="F1" s="160"/>
      <c r="G1" s="160"/>
      <c r="H1" s="160"/>
      <c r="I1" s="160"/>
      <c r="J1" s="160"/>
    </row>
    <row r="2" spans="1:13" ht="26.25" customHeight="1" x14ac:dyDescent="0.25">
      <c r="A2" s="9"/>
      <c r="E2" s="160" t="s">
        <v>603</v>
      </c>
      <c r="F2" s="160"/>
      <c r="G2" s="160"/>
      <c r="H2" s="160"/>
      <c r="I2" s="160"/>
      <c r="J2" s="160"/>
    </row>
    <row r="4" spans="1:13" x14ac:dyDescent="0.25">
      <c r="A4" s="138"/>
      <c r="B4" s="139"/>
      <c r="C4" s="139" t="s">
        <v>951</v>
      </c>
      <c r="D4" s="139"/>
      <c r="E4" s="139"/>
      <c r="F4" s="139"/>
      <c r="G4" s="139"/>
      <c r="H4" s="139"/>
      <c r="I4" s="139"/>
      <c r="J4" s="139"/>
      <c r="K4" s="139"/>
      <c r="L4" s="139"/>
      <c r="M4" s="143"/>
    </row>
    <row r="5" spans="1:13" hidden="1" x14ac:dyDescent="0.25">
      <c r="A5" s="140"/>
      <c r="B5" s="132"/>
      <c r="C5" s="132"/>
      <c r="D5" s="132"/>
      <c r="E5" s="132"/>
      <c r="F5" s="132" t="s">
        <v>907</v>
      </c>
      <c r="G5" s="132" t="s">
        <v>909</v>
      </c>
      <c r="H5" s="132" t="s">
        <v>910</v>
      </c>
      <c r="I5" s="132" t="s">
        <v>1100</v>
      </c>
      <c r="J5" s="132"/>
      <c r="K5" s="132" t="s">
        <v>331</v>
      </c>
      <c r="L5" s="132"/>
      <c r="M5" s="144"/>
    </row>
    <row r="6" spans="1:13" hidden="1" x14ac:dyDescent="0.25">
      <c r="A6" s="140"/>
      <c r="B6" s="132"/>
      <c r="C6" s="132"/>
      <c r="D6" s="132"/>
      <c r="E6" s="132" t="s">
        <v>825</v>
      </c>
      <c r="F6" s="132" t="s">
        <v>825</v>
      </c>
      <c r="G6" s="132" t="s">
        <v>825</v>
      </c>
      <c r="H6" s="132" t="s">
        <v>825</v>
      </c>
      <c r="I6" s="132" t="s">
        <v>825</v>
      </c>
      <c r="J6" s="132"/>
      <c r="K6" s="132" t="s">
        <v>825</v>
      </c>
      <c r="L6" s="132"/>
      <c r="M6" s="144"/>
    </row>
    <row r="7" spans="1:13" hidden="1" x14ac:dyDescent="0.25">
      <c r="A7" s="140"/>
      <c r="B7" s="132"/>
      <c r="C7" s="132" t="s">
        <v>1212</v>
      </c>
      <c r="D7" s="132" t="s">
        <v>1216</v>
      </c>
      <c r="E7" s="132" t="s">
        <v>1216</v>
      </c>
      <c r="F7" s="132"/>
      <c r="G7" s="132"/>
      <c r="H7" s="132"/>
      <c r="I7" s="132"/>
      <c r="J7" s="132" t="s">
        <v>1216</v>
      </c>
      <c r="K7" s="132"/>
      <c r="L7" s="132" t="s">
        <v>1211</v>
      </c>
      <c r="M7" s="144" t="s">
        <v>1213</v>
      </c>
    </row>
    <row r="8" spans="1:13" ht="54.75" customHeight="1" x14ac:dyDescent="0.25">
      <c r="A8" s="140"/>
      <c r="B8" s="132"/>
      <c r="C8" s="132" t="s">
        <v>1216</v>
      </c>
      <c r="D8" s="36" t="s">
        <v>1083</v>
      </c>
      <c r="E8" s="38" t="s">
        <v>15</v>
      </c>
      <c r="F8" s="28" t="s">
        <v>644</v>
      </c>
      <c r="G8" s="28" t="s">
        <v>16</v>
      </c>
      <c r="H8" s="28" t="s">
        <v>17</v>
      </c>
      <c r="I8" s="28" t="s">
        <v>18</v>
      </c>
      <c r="J8" s="28" t="s">
        <v>19</v>
      </c>
      <c r="K8" s="28" t="s">
        <v>20</v>
      </c>
      <c r="L8" s="10"/>
      <c r="M8" s="144"/>
    </row>
    <row r="9" spans="1:13" x14ac:dyDescent="0.25">
      <c r="A9" s="140"/>
      <c r="B9" s="132"/>
      <c r="C9" s="132" t="s">
        <v>1211</v>
      </c>
      <c r="D9" s="10"/>
      <c r="E9" s="10"/>
      <c r="F9" s="10"/>
      <c r="G9" s="10"/>
      <c r="H9" s="10"/>
      <c r="I9" s="10"/>
      <c r="J9" s="10"/>
      <c r="K9" s="10"/>
      <c r="L9" s="10"/>
      <c r="M9" s="144"/>
    </row>
    <row r="10" spans="1:13" x14ac:dyDescent="0.25">
      <c r="A10" s="149"/>
      <c r="B10" s="132" t="s">
        <v>460</v>
      </c>
      <c r="C10" s="132"/>
      <c r="D10" s="16" t="s">
        <v>952</v>
      </c>
      <c r="E10" s="13" t="s">
        <v>21</v>
      </c>
      <c r="F10" s="61"/>
      <c r="G10" s="61"/>
      <c r="H10" s="62">
        <f>F10-G10</f>
        <v>0</v>
      </c>
      <c r="I10" s="105">
        <v>0.2</v>
      </c>
      <c r="J10" s="15">
        <v>0</v>
      </c>
      <c r="K10" s="62">
        <f>ROUND((H10*(I10)*(J10/100)),2)</f>
        <v>0</v>
      </c>
      <c r="L10" s="10"/>
      <c r="M10" s="144"/>
    </row>
    <row r="11" spans="1:13" x14ac:dyDescent="0.25">
      <c r="A11" s="140"/>
      <c r="B11" s="150" t="s">
        <v>943</v>
      </c>
      <c r="C11" s="132"/>
      <c r="D11" s="16" t="s">
        <v>952</v>
      </c>
      <c r="E11" s="13" t="s">
        <v>22</v>
      </c>
      <c r="F11" s="61"/>
      <c r="G11" s="61"/>
      <c r="H11" s="62">
        <f t="shared" ref="H11:H17" si="0">F11-G11</f>
        <v>0</v>
      </c>
      <c r="I11" s="105">
        <v>0.2</v>
      </c>
      <c r="J11" s="15">
        <v>20</v>
      </c>
      <c r="K11" s="62">
        <f>ROUND((H11*(I11)*(J11/100)),2)</f>
        <v>0</v>
      </c>
      <c r="L11" s="10"/>
      <c r="M11" s="144"/>
    </row>
    <row r="12" spans="1:13" x14ac:dyDescent="0.25">
      <c r="A12" s="140"/>
      <c r="B12" s="150" t="s">
        <v>1153</v>
      </c>
      <c r="C12" s="132"/>
      <c r="D12" s="16" t="s">
        <v>952</v>
      </c>
      <c r="E12" s="13" t="s">
        <v>8</v>
      </c>
      <c r="F12" s="61"/>
      <c r="G12" s="61"/>
      <c r="H12" s="62">
        <f t="shared" si="0"/>
        <v>0</v>
      </c>
      <c r="I12" s="105">
        <v>0.2</v>
      </c>
      <c r="J12" s="15" t="s">
        <v>1017</v>
      </c>
      <c r="K12" s="61"/>
      <c r="L12" s="10"/>
      <c r="M12" s="144"/>
    </row>
    <row r="13" spans="1:13" x14ac:dyDescent="0.25">
      <c r="A13" s="140"/>
      <c r="B13" s="132" t="s">
        <v>945</v>
      </c>
      <c r="C13" s="132"/>
      <c r="D13" s="67" t="s">
        <v>655</v>
      </c>
      <c r="E13" s="63"/>
      <c r="F13" s="62">
        <f>F10+F11+F12</f>
        <v>0</v>
      </c>
      <c r="G13" s="62">
        <f>G10+G11+G12</f>
        <v>0</v>
      </c>
      <c r="H13" s="62">
        <f>H10+H11+H12</f>
        <v>0</v>
      </c>
      <c r="I13" s="113"/>
      <c r="J13" s="64"/>
      <c r="K13" s="62">
        <f>K10+K11+K12</f>
        <v>0</v>
      </c>
      <c r="L13" s="10"/>
      <c r="M13" s="144"/>
    </row>
    <row r="14" spans="1:13" x14ac:dyDescent="0.25">
      <c r="A14" s="140"/>
      <c r="B14" s="132"/>
      <c r="C14" s="132"/>
      <c r="D14" s="42"/>
      <c r="E14" s="69"/>
      <c r="F14" s="115"/>
      <c r="G14" s="115"/>
      <c r="H14" s="115"/>
      <c r="I14" s="116"/>
      <c r="J14" s="82"/>
      <c r="K14" s="112"/>
      <c r="L14" s="10"/>
      <c r="M14" s="144"/>
    </row>
    <row r="15" spans="1:13" x14ac:dyDescent="0.25">
      <c r="A15" s="140"/>
      <c r="B15" s="132" t="s">
        <v>946</v>
      </c>
      <c r="C15" s="132"/>
      <c r="D15" s="66" t="s">
        <v>953</v>
      </c>
      <c r="E15" s="44" t="s">
        <v>21</v>
      </c>
      <c r="F15" s="61"/>
      <c r="G15" s="61"/>
      <c r="H15" s="62">
        <f t="shared" si="0"/>
        <v>0</v>
      </c>
      <c r="I15" s="114">
        <v>1</v>
      </c>
      <c r="J15" s="45">
        <v>0</v>
      </c>
      <c r="K15" s="62">
        <f>ROUND((H15*(I15)*(J15/100)),2)</f>
        <v>0</v>
      </c>
      <c r="L15" s="10"/>
      <c r="M15" s="144"/>
    </row>
    <row r="16" spans="1:13" x14ac:dyDescent="0.25">
      <c r="A16" s="140"/>
      <c r="B16" s="150" t="s">
        <v>947</v>
      </c>
      <c r="C16" s="132"/>
      <c r="D16" s="16" t="s">
        <v>953</v>
      </c>
      <c r="E16" s="13" t="s">
        <v>22</v>
      </c>
      <c r="F16" s="61"/>
      <c r="G16" s="61"/>
      <c r="H16" s="62">
        <f t="shared" si="0"/>
        <v>0</v>
      </c>
      <c r="I16" s="105">
        <v>1</v>
      </c>
      <c r="J16" s="15">
        <v>20</v>
      </c>
      <c r="K16" s="62">
        <f>ROUND((H16*(I16)*(J16/100)),2)</f>
        <v>0</v>
      </c>
      <c r="L16" s="10"/>
      <c r="M16" s="144"/>
    </row>
    <row r="17" spans="1:13" x14ac:dyDescent="0.25">
      <c r="A17" s="140"/>
      <c r="B17" s="150" t="s">
        <v>1154</v>
      </c>
      <c r="C17" s="132"/>
      <c r="D17" s="16" t="s">
        <v>953</v>
      </c>
      <c r="E17" s="13" t="s">
        <v>8</v>
      </c>
      <c r="F17" s="61"/>
      <c r="G17" s="61"/>
      <c r="H17" s="62">
        <f t="shared" si="0"/>
        <v>0</v>
      </c>
      <c r="I17" s="105">
        <v>1</v>
      </c>
      <c r="J17" s="15" t="s">
        <v>1017</v>
      </c>
      <c r="K17" s="61"/>
      <c r="L17" s="10"/>
      <c r="M17" s="144"/>
    </row>
    <row r="18" spans="1:13" x14ac:dyDescent="0.25">
      <c r="A18" s="140"/>
      <c r="B18" s="150" t="s">
        <v>949</v>
      </c>
      <c r="C18" s="132"/>
      <c r="D18" s="67" t="s">
        <v>655</v>
      </c>
      <c r="E18" s="63"/>
      <c r="F18" s="62">
        <f>F15+F16+F17</f>
        <v>0</v>
      </c>
      <c r="G18" s="62">
        <f>G15+G16+G17</f>
        <v>0</v>
      </c>
      <c r="H18" s="62">
        <f>H15+H16+H17</f>
        <v>0</v>
      </c>
      <c r="I18" s="113"/>
      <c r="J18" s="64"/>
      <c r="K18" s="62">
        <f>K15+K16+K17</f>
        <v>0</v>
      </c>
      <c r="L18" s="10"/>
      <c r="M18" s="144"/>
    </row>
    <row r="19" spans="1:13" x14ac:dyDescent="0.25">
      <c r="A19" s="140"/>
      <c r="B19" s="150"/>
      <c r="C19" s="132"/>
      <c r="D19" s="42"/>
      <c r="E19" s="69"/>
      <c r="F19" s="115"/>
      <c r="G19" s="115"/>
      <c r="H19" s="115"/>
      <c r="I19" s="116"/>
      <c r="J19" s="82"/>
      <c r="K19" s="112"/>
      <c r="L19" s="10"/>
      <c r="M19" s="144"/>
    </row>
    <row r="20" spans="1:13" x14ac:dyDescent="0.25">
      <c r="A20" s="140"/>
      <c r="B20" s="132" t="s">
        <v>950</v>
      </c>
      <c r="C20" s="132"/>
      <c r="D20" s="66" t="s">
        <v>954</v>
      </c>
      <c r="E20" s="44" t="s">
        <v>21</v>
      </c>
      <c r="F20" s="61"/>
      <c r="G20" s="61"/>
      <c r="H20" s="62">
        <f>F20-G20</f>
        <v>0</v>
      </c>
      <c r="I20" s="114">
        <v>1</v>
      </c>
      <c r="J20" s="45">
        <v>0</v>
      </c>
      <c r="K20" s="62">
        <f>ROUND((H20*(I20)*(J20/100)),2)</f>
        <v>0</v>
      </c>
      <c r="L20" s="10"/>
      <c r="M20" s="144"/>
    </row>
    <row r="21" spans="1:13" x14ac:dyDescent="0.25">
      <c r="A21" s="140"/>
      <c r="B21" s="150" t="s">
        <v>747</v>
      </c>
      <c r="C21" s="132"/>
      <c r="D21" s="16" t="s">
        <v>954</v>
      </c>
      <c r="E21" s="13" t="s">
        <v>23</v>
      </c>
      <c r="F21" s="61"/>
      <c r="G21" s="61"/>
      <c r="H21" s="62">
        <f>F21-G21</f>
        <v>0</v>
      </c>
      <c r="I21" s="105">
        <v>1</v>
      </c>
      <c r="J21" s="15">
        <v>20</v>
      </c>
      <c r="K21" s="62">
        <f>ROUND((H21*(I21)*(J21/100)),2)</f>
        <v>0</v>
      </c>
      <c r="L21" s="10"/>
      <c r="M21" s="144"/>
    </row>
    <row r="22" spans="1:13" x14ac:dyDescent="0.25">
      <c r="A22" s="140"/>
      <c r="B22" s="150" t="s">
        <v>1155</v>
      </c>
      <c r="C22" s="132"/>
      <c r="D22" s="16" t="s">
        <v>954</v>
      </c>
      <c r="E22" s="13" t="s">
        <v>8</v>
      </c>
      <c r="F22" s="61"/>
      <c r="G22" s="61"/>
      <c r="H22" s="62">
        <f>F22-G22</f>
        <v>0</v>
      </c>
      <c r="I22" s="105">
        <v>1</v>
      </c>
      <c r="J22" s="15" t="s">
        <v>1017</v>
      </c>
      <c r="K22" s="61"/>
      <c r="L22" s="10"/>
      <c r="M22" s="144"/>
    </row>
    <row r="23" spans="1:13" x14ac:dyDescent="0.25">
      <c r="A23" s="140"/>
      <c r="B23" s="132" t="s">
        <v>749</v>
      </c>
      <c r="C23" s="132"/>
      <c r="D23" s="67" t="s">
        <v>655</v>
      </c>
      <c r="E23" s="63"/>
      <c r="F23" s="62">
        <f>F20+F21+F22</f>
        <v>0</v>
      </c>
      <c r="G23" s="62">
        <f>G20+G21+G22</f>
        <v>0</v>
      </c>
      <c r="H23" s="62">
        <f>H20+H21+H22</f>
        <v>0</v>
      </c>
      <c r="I23" s="113"/>
      <c r="J23" s="64"/>
      <c r="K23" s="62">
        <f>K20+K21+K22</f>
        <v>0</v>
      </c>
      <c r="L23" s="10"/>
      <c r="M23" s="144"/>
    </row>
    <row r="24" spans="1:13" x14ac:dyDescent="0.25">
      <c r="A24" s="140"/>
      <c r="B24" s="132"/>
      <c r="C24" s="132"/>
      <c r="D24" s="42"/>
      <c r="E24" s="69"/>
      <c r="F24" s="115"/>
      <c r="G24" s="115"/>
      <c r="H24" s="115"/>
      <c r="I24" s="116"/>
      <c r="J24" s="82"/>
      <c r="K24" s="112"/>
      <c r="L24" s="10"/>
      <c r="M24" s="144"/>
    </row>
    <row r="25" spans="1:13" x14ac:dyDescent="0.25">
      <c r="A25" s="140"/>
      <c r="B25" s="132" t="s">
        <v>750</v>
      </c>
      <c r="C25" s="132"/>
      <c r="D25" s="66" t="s">
        <v>955</v>
      </c>
      <c r="E25" s="44" t="s">
        <v>21</v>
      </c>
      <c r="F25" s="61"/>
      <c r="G25" s="61"/>
      <c r="H25" s="62">
        <f>F25-G25</f>
        <v>0</v>
      </c>
      <c r="I25" s="114">
        <v>0.5</v>
      </c>
      <c r="J25" s="45">
        <v>0</v>
      </c>
      <c r="K25" s="62">
        <f>ROUND((H25*(I25)*(J25/100)),2)</f>
        <v>0</v>
      </c>
      <c r="L25" s="10"/>
      <c r="M25" s="144"/>
    </row>
    <row r="26" spans="1:13" x14ac:dyDescent="0.25">
      <c r="A26" s="140"/>
      <c r="B26" s="150" t="s">
        <v>751</v>
      </c>
      <c r="C26" s="132"/>
      <c r="D26" s="16" t="s">
        <v>955</v>
      </c>
      <c r="E26" s="13" t="s">
        <v>23</v>
      </c>
      <c r="F26" s="61"/>
      <c r="G26" s="61"/>
      <c r="H26" s="62">
        <f>F26-G26</f>
        <v>0</v>
      </c>
      <c r="I26" s="105">
        <v>0.5</v>
      </c>
      <c r="J26" s="15">
        <v>20</v>
      </c>
      <c r="K26" s="62">
        <f>ROUND((H26*(I26)*(J26/100)),2)</f>
        <v>0</v>
      </c>
      <c r="L26" s="10"/>
      <c r="M26" s="144"/>
    </row>
    <row r="27" spans="1:13" x14ac:dyDescent="0.25">
      <c r="A27" s="140"/>
      <c r="B27" s="150" t="s">
        <v>1156</v>
      </c>
      <c r="C27" s="132"/>
      <c r="D27" s="16" t="s">
        <v>955</v>
      </c>
      <c r="E27" s="13" t="s">
        <v>8</v>
      </c>
      <c r="F27" s="61"/>
      <c r="G27" s="61"/>
      <c r="H27" s="62">
        <f>F27-G27</f>
        <v>0</v>
      </c>
      <c r="I27" s="105">
        <v>0.5</v>
      </c>
      <c r="J27" s="15" t="s">
        <v>1017</v>
      </c>
      <c r="K27" s="61"/>
      <c r="L27" s="10"/>
      <c r="M27" s="144"/>
    </row>
    <row r="28" spans="1:13" x14ac:dyDescent="0.25">
      <c r="A28" s="140"/>
      <c r="B28" s="150" t="s">
        <v>753</v>
      </c>
      <c r="C28" s="132"/>
      <c r="D28" s="67" t="s">
        <v>655</v>
      </c>
      <c r="E28" s="63"/>
      <c r="F28" s="62">
        <f>F25+F26+F27</f>
        <v>0</v>
      </c>
      <c r="G28" s="62">
        <f>G25+G26+G27</f>
        <v>0</v>
      </c>
      <c r="H28" s="62">
        <f>H25+H26+H27</f>
        <v>0</v>
      </c>
      <c r="I28" s="113"/>
      <c r="J28" s="64"/>
      <c r="K28" s="62">
        <f>K25+K26+K27</f>
        <v>0</v>
      </c>
      <c r="L28" s="10"/>
      <c r="M28" s="144"/>
    </row>
    <row r="29" spans="1:13" x14ac:dyDescent="0.25">
      <c r="A29" s="140"/>
      <c r="B29" s="150"/>
      <c r="C29" s="132"/>
      <c r="D29" s="42"/>
      <c r="E29" s="69"/>
      <c r="F29" s="115"/>
      <c r="G29" s="115"/>
      <c r="H29" s="115"/>
      <c r="I29" s="116"/>
      <c r="J29" s="117"/>
      <c r="K29" s="104"/>
      <c r="L29" s="10"/>
      <c r="M29" s="144"/>
    </row>
    <row r="30" spans="1:13" x14ac:dyDescent="0.25">
      <c r="A30" s="140"/>
      <c r="B30" s="132" t="s">
        <v>754</v>
      </c>
      <c r="C30" s="132"/>
      <c r="D30" s="66" t="s">
        <v>956</v>
      </c>
      <c r="E30" s="44" t="s">
        <v>21</v>
      </c>
      <c r="F30" s="61"/>
      <c r="G30" s="61"/>
      <c r="H30" s="62">
        <f>F30-G30</f>
        <v>0</v>
      </c>
      <c r="I30" s="114">
        <v>1</v>
      </c>
      <c r="J30" s="45">
        <v>0</v>
      </c>
      <c r="K30" s="62">
        <f>ROUND((H30*(I30)*(J30/100)),2)</f>
        <v>0</v>
      </c>
      <c r="L30" s="10"/>
      <c r="M30" s="144"/>
    </row>
    <row r="31" spans="1:13" x14ac:dyDescent="0.25">
      <c r="A31" s="140"/>
      <c r="B31" s="150" t="s">
        <v>755</v>
      </c>
      <c r="C31" s="132"/>
      <c r="D31" s="16" t="s">
        <v>956</v>
      </c>
      <c r="E31" s="13" t="s">
        <v>22</v>
      </c>
      <c r="F31" s="61"/>
      <c r="G31" s="61"/>
      <c r="H31" s="62">
        <f>F31-G31</f>
        <v>0</v>
      </c>
      <c r="I31" s="105">
        <v>1</v>
      </c>
      <c r="J31" s="15">
        <v>20</v>
      </c>
      <c r="K31" s="62">
        <f>ROUND((H31*(I31)*(J31/100)),2)</f>
        <v>0</v>
      </c>
      <c r="L31" s="10"/>
      <c r="M31" s="144"/>
    </row>
    <row r="32" spans="1:13" x14ac:dyDescent="0.25">
      <c r="A32" s="140"/>
      <c r="B32" s="150" t="s">
        <v>756</v>
      </c>
      <c r="C32" s="132"/>
      <c r="D32" s="16" t="s">
        <v>956</v>
      </c>
      <c r="E32" s="13" t="s">
        <v>8</v>
      </c>
      <c r="F32" s="61"/>
      <c r="G32" s="61"/>
      <c r="H32" s="62">
        <f>F32-G32</f>
        <v>0</v>
      </c>
      <c r="I32" s="105">
        <v>1</v>
      </c>
      <c r="J32" s="15">
        <v>100</v>
      </c>
      <c r="K32" s="62">
        <f>ROUND((H32*(I32)*(J32/100)),2)</f>
        <v>0</v>
      </c>
      <c r="L32" s="10"/>
      <c r="M32" s="144"/>
    </row>
    <row r="33" spans="1:13" x14ac:dyDescent="0.25">
      <c r="A33" s="140"/>
      <c r="B33" s="150" t="s">
        <v>862</v>
      </c>
      <c r="C33" s="132"/>
      <c r="D33" s="67" t="s">
        <v>655</v>
      </c>
      <c r="E33" s="63"/>
      <c r="F33" s="62">
        <f>F30+F31+F32</f>
        <v>0</v>
      </c>
      <c r="G33" s="62">
        <f>G30+G31+G32</f>
        <v>0</v>
      </c>
      <c r="H33" s="62">
        <f>H30+H31+H32</f>
        <v>0</v>
      </c>
      <c r="I33" s="113"/>
      <c r="J33" s="64"/>
      <c r="K33" s="62">
        <f>K30+K31+K32</f>
        <v>0</v>
      </c>
      <c r="L33" s="10"/>
      <c r="M33" s="144"/>
    </row>
    <row r="34" spans="1:13" x14ac:dyDescent="0.25">
      <c r="A34" s="140"/>
      <c r="B34" s="150"/>
      <c r="C34" s="132"/>
      <c r="D34" s="42"/>
      <c r="E34" s="69"/>
      <c r="F34" s="115"/>
      <c r="G34" s="115"/>
      <c r="H34" s="115"/>
      <c r="I34" s="116"/>
      <c r="J34" s="82"/>
      <c r="K34" s="112"/>
      <c r="L34" s="10"/>
      <c r="M34" s="144"/>
    </row>
    <row r="35" spans="1:13" x14ac:dyDescent="0.25">
      <c r="A35" s="140"/>
      <c r="B35" s="132" t="s">
        <v>1068</v>
      </c>
      <c r="C35" s="132"/>
      <c r="D35" s="66" t="s">
        <v>957</v>
      </c>
      <c r="E35" s="44" t="s">
        <v>21</v>
      </c>
      <c r="F35" s="61"/>
      <c r="G35" s="61"/>
      <c r="H35" s="62">
        <f>F35-G35</f>
        <v>0</v>
      </c>
      <c r="I35" s="114">
        <v>0.5</v>
      </c>
      <c r="J35" s="45">
        <v>0</v>
      </c>
      <c r="K35" s="62">
        <f>ROUND((H35*(I35)*(J35/100)),2)</f>
        <v>0</v>
      </c>
      <c r="L35" s="10"/>
      <c r="M35" s="144"/>
    </row>
    <row r="36" spans="1:13" x14ac:dyDescent="0.25">
      <c r="A36" s="140"/>
      <c r="B36" s="150" t="s">
        <v>1069</v>
      </c>
      <c r="C36" s="132"/>
      <c r="D36" s="16" t="s">
        <v>957</v>
      </c>
      <c r="E36" s="13" t="s">
        <v>22</v>
      </c>
      <c r="F36" s="61"/>
      <c r="G36" s="61"/>
      <c r="H36" s="62">
        <f>F36-G36</f>
        <v>0</v>
      </c>
      <c r="I36" s="105">
        <v>0.5</v>
      </c>
      <c r="J36" s="15">
        <v>20</v>
      </c>
      <c r="K36" s="62">
        <f>ROUND((H36*(I36)*(J36/100)),2)</f>
        <v>0</v>
      </c>
      <c r="L36" s="10"/>
      <c r="M36" s="144"/>
    </row>
    <row r="37" spans="1:13" x14ac:dyDescent="0.25">
      <c r="A37" s="140"/>
      <c r="B37" s="150" t="s">
        <v>1070</v>
      </c>
      <c r="C37" s="132"/>
      <c r="D37" s="16" t="s">
        <v>957</v>
      </c>
      <c r="E37" s="13" t="s">
        <v>8</v>
      </c>
      <c r="F37" s="61"/>
      <c r="G37" s="61"/>
      <c r="H37" s="62">
        <f>F37-G37</f>
        <v>0</v>
      </c>
      <c r="I37" s="105">
        <v>0.5</v>
      </c>
      <c r="J37" s="15">
        <v>100</v>
      </c>
      <c r="K37" s="62">
        <f>ROUND((H37*(I37)*(J37/100)),2)</f>
        <v>0</v>
      </c>
      <c r="L37" s="10"/>
      <c r="M37" s="144"/>
    </row>
    <row r="38" spans="1:13" x14ac:dyDescent="0.25">
      <c r="A38" s="140"/>
      <c r="B38" s="150" t="s">
        <v>1071</v>
      </c>
      <c r="C38" s="132"/>
      <c r="D38" s="67" t="s">
        <v>655</v>
      </c>
      <c r="E38" s="63"/>
      <c r="F38" s="62">
        <f>F35+F36+F37</f>
        <v>0</v>
      </c>
      <c r="G38" s="62">
        <f>G35+G36+G37</f>
        <v>0</v>
      </c>
      <c r="H38" s="62">
        <f>H35+H36+H37</f>
        <v>0</v>
      </c>
      <c r="I38" s="113"/>
      <c r="J38" s="64"/>
      <c r="K38" s="62">
        <f>K35+K36+K37</f>
        <v>0</v>
      </c>
      <c r="L38" s="10"/>
      <c r="M38" s="144"/>
    </row>
    <row r="39" spans="1:13" x14ac:dyDescent="0.25">
      <c r="A39" s="140"/>
      <c r="B39" s="150"/>
      <c r="C39" s="132"/>
      <c r="D39" s="42"/>
      <c r="E39" s="69"/>
      <c r="F39" s="115"/>
      <c r="G39" s="115"/>
      <c r="H39" s="115"/>
      <c r="I39" s="116"/>
      <c r="J39" s="82"/>
      <c r="K39" s="112"/>
      <c r="L39" s="10"/>
      <c r="M39" s="144"/>
    </row>
    <row r="40" spans="1:13" x14ac:dyDescent="0.25">
      <c r="A40" s="140"/>
      <c r="B40" s="132" t="s">
        <v>1072</v>
      </c>
      <c r="C40" s="132"/>
      <c r="D40" s="66" t="s">
        <v>958</v>
      </c>
      <c r="E40" s="44" t="s">
        <v>21</v>
      </c>
      <c r="F40" s="61"/>
      <c r="G40" s="61"/>
      <c r="H40" s="62">
        <f>F40-G40</f>
        <v>0</v>
      </c>
      <c r="I40" s="114">
        <v>1</v>
      </c>
      <c r="J40" s="45">
        <v>0</v>
      </c>
      <c r="K40" s="62">
        <f>ROUND((H40*(I40)*(J40/100)),2)</f>
        <v>0</v>
      </c>
      <c r="L40" s="10"/>
      <c r="M40" s="144"/>
    </row>
    <row r="41" spans="1:13" x14ac:dyDescent="0.25">
      <c r="A41" s="140"/>
      <c r="B41" s="150" t="s">
        <v>447</v>
      </c>
      <c r="C41" s="132"/>
      <c r="D41" s="66" t="s">
        <v>958</v>
      </c>
      <c r="E41" s="44" t="s">
        <v>22</v>
      </c>
      <c r="F41" s="61"/>
      <c r="G41" s="61"/>
      <c r="H41" s="62">
        <f>F41-G41</f>
        <v>0</v>
      </c>
      <c r="I41" s="105">
        <v>1</v>
      </c>
      <c r="J41" s="45">
        <v>20</v>
      </c>
      <c r="K41" s="62">
        <f>ROUND((H41*(I41)*(J41/100)),2)</f>
        <v>0</v>
      </c>
      <c r="L41" s="10"/>
      <c r="M41" s="144"/>
    </row>
    <row r="42" spans="1:13" x14ac:dyDescent="0.25">
      <c r="A42" s="140"/>
      <c r="B42" s="150" t="s">
        <v>1085</v>
      </c>
      <c r="C42" s="132"/>
      <c r="D42" s="16" t="s">
        <v>958</v>
      </c>
      <c r="E42" s="13" t="s">
        <v>8</v>
      </c>
      <c r="F42" s="61"/>
      <c r="G42" s="61"/>
      <c r="H42" s="62">
        <f>F42-G42</f>
        <v>0</v>
      </c>
      <c r="I42" s="105">
        <v>1</v>
      </c>
      <c r="J42" s="15">
        <v>100</v>
      </c>
      <c r="K42" s="62">
        <f>ROUND((H42*(I42)*(J42/100)),2)</f>
        <v>0</v>
      </c>
      <c r="L42" s="10"/>
      <c r="M42" s="144"/>
    </row>
    <row r="43" spans="1:13" x14ac:dyDescent="0.25">
      <c r="A43" s="140"/>
      <c r="B43" s="150" t="s">
        <v>1086</v>
      </c>
      <c r="C43" s="132"/>
      <c r="D43" s="67" t="s">
        <v>655</v>
      </c>
      <c r="E43" s="63"/>
      <c r="F43" s="62">
        <f>F40+F41+F42</f>
        <v>0</v>
      </c>
      <c r="G43" s="62">
        <f>G40+G41+G42</f>
        <v>0</v>
      </c>
      <c r="H43" s="62">
        <f>H40+H41+H42</f>
        <v>0</v>
      </c>
      <c r="I43" s="113"/>
      <c r="J43" s="64"/>
      <c r="K43" s="62">
        <f>K40+K41+K42</f>
        <v>0</v>
      </c>
      <c r="L43" s="10"/>
      <c r="M43" s="144"/>
    </row>
    <row r="44" spans="1:13" x14ac:dyDescent="0.25">
      <c r="A44" s="140"/>
      <c r="B44" s="150"/>
      <c r="C44" s="132"/>
      <c r="D44" s="42"/>
      <c r="E44" s="69"/>
      <c r="F44" s="115"/>
      <c r="G44" s="115"/>
      <c r="H44" s="115"/>
      <c r="I44" s="116"/>
      <c r="J44" s="82"/>
      <c r="K44" s="112"/>
      <c r="L44" s="10"/>
      <c r="M44" s="144"/>
    </row>
    <row r="45" spans="1:13" x14ac:dyDescent="0.25">
      <c r="A45" s="140"/>
      <c r="B45" s="132" t="s">
        <v>576</v>
      </c>
      <c r="C45" s="132"/>
      <c r="D45" s="66" t="s">
        <v>959</v>
      </c>
      <c r="E45" s="44" t="s">
        <v>21</v>
      </c>
      <c r="F45" s="61"/>
      <c r="G45" s="61"/>
      <c r="H45" s="62">
        <f>F45-G45</f>
        <v>0</v>
      </c>
      <c r="I45" s="114">
        <v>1</v>
      </c>
      <c r="J45" s="45">
        <v>0</v>
      </c>
      <c r="K45" s="62">
        <f>ROUND((H45*(I45)*(J45/100)),2)</f>
        <v>0</v>
      </c>
      <c r="L45" s="10"/>
      <c r="M45" s="144"/>
    </row>
    <row r="46" spans="1:13" x14ac:dyDescent="0.25">
      <c r="A46" s="140"/>
      <c r="B46" s="150" t="s">
        <v>577</v>
      </c>
      <c r="C46" s="132"/>
      <c r="D46" s="16" t="s">
        <v>959</v>
      </c>
      <c r="E46" s="13" t="s">
        <v>22</v>
      </c>
      <c r="F46" s="61"/>
      <c r="G46" s="61"/>
      <c r="H46" s="62">
        <f>F46-G46</f>
        <v>0</v>
      </c>
      <c r="I46" s="105">
        <v>1</v>
      </c>
      <c r="J46" s="15">
        <v>20</v>
      </c>
      <c r="K46" s="62">
        <f>ROUND((H46*(I46)*(J46/100)),2)</f>
        <v>0</v>
      </c>
      <c r="L46" s="10"/>
      <c r="M46" s="144"/>
    </row>
    <row r="47" spans="1:13" x14ac:dyDescent="0.25">
      <c r="A47" s="140"/>
      <c r="B47" s="150" t="s">
        <v>578</v>
      </c>
      <c r="C47" s="132"/>
      <c r="D47" s="16" t="s">
        <v>959</v>
      </c>
      <c r="E47" s="13" t="s">
        <v>8</v>
      </c>
      <c r="F47" s="61"/>
      <c r="G47" s="61"/>
      <c r="H47" s="62">
        <f>F47-G47</f>
        <v>0</v>
      </c>
      <c r="I47" s="105">
        <v>1</v>
      </c>
      <c r="J47" s="15">
        <v>100</v>
      </c>
      <c r="K47" s="62">
        <f>ROUND((H47*(I47)*(J47/100)),2)</f>
        <v>0</v>
      </c>
      <c r="L47" s="10"/>
      <c r="M47" s="144"/>
    </row>
    <row r="48" spans="1:13" x14ac:dyDescent="0.25">
      <c r="A48" s="140"/>
      <c r="B48" s="132" t="s">
        <v>579</v>
      </c>
      <c r="C48" s="132"/>
      <c r="D48" s="67" t="s">
        <v>655</v>
      </c>
      <c r="E48" s="63"/>
      <c r="F48" s="62">
        <f>F45+F46+F47</f>
        <v>0</v>
      </c>
      <c r="G48" s="62">
        <f>G45+G46+G47</f>
        <v>0</v>
      </c>
      <c r="H48" s="62">
        <f>H45+H46+H47</f>
        <v>0</v>
      </c>
      <c r="I48" s="113"/>
      <c r="J48" s="64"/>
      <c r="K48" s="62">
        <f>K45+K46+K47</f>
        <v>0</v>
      </c>
      <c r="L48" s="10"/>
      <c r="M48" s="144"/>
    </row>
    <row r="49" spans="1:13" x14ac:dyDescent="0.25">
      <c r="A49" s="140"/>
      <c r="B49" s="132"/>
      <c r="C49" s="132"/>
      <c r="D49" s="42"/>
      <c r="E49" s="69"/>
      <c r="F49" s="115"/>
      <c r="G49" s="115"/>
      <c r="H49" s="115"/>
      <c r="I49" s="116"/>
      <c r="J49" s="82"/>
      <c r="K49" s="112"/>
      <c r="L49" s="10"/>
      <c r="M49" s="144"/>
    </row>
    <row r="50" spans="1:13" ht="30" x14ac:dyDescent="0.25">
      <c r="A50" s="140"/>
      <c r="B50" s="132" t="s">
        <v>580</v>
      </c>
      <c r="C50" s="132"/>
      <c r="D50" s="66" t="s">
        <v>960</v>
      </c>
      <c r="E50" s="44" t="s">
        <v>21</v>
      </c>
      <c r="F50" s="61"/>
      <c r="G50" s="61"/>
      <c r="H50" s="62">
        <f>F50-G50</f>
        <v>0</v>
      </c>
      <c r="I50" s="114">
        <v>1</v>
      </c>
      <c r="J50" s="45">
        <v>0</v>
      </c>
      <c r="K50" s="62">
        <f>ROUND((H50*(I50)*(J50/100)),2)</f>
        <v>0</v>
      </c>
      <c r="L50" s="10"/>
      <c r="M50" s="144"/>
    </row>
    <row r="51" spans="1:13" ht="30" x14ac:dyDescent="0.25">
      <c r="A51" s="140"/>
      <c r="B51" s="150" t="s">
        <v>581</v>
      </c>
      <c r="C51" s="132"/>
      <c r="D51" s="16" t="s">
        <v>746</v>
      </c>
      <c r="E51" s="13" t="s">
        <v>22</v>
      </c>
      <c r="F51" s="61"/>
      <c r="G51" s="61"/>
      <c r="H51" s="62">
        <f>F51-G51</f>
        <v>0</v>
      </c>
      <c r="I51" s="105">
        <v>1</v>
      </c>
      <c r="J51" s="15">
        <v>20</v>
      </c>
      <c r="K51" s="62">
        <f>ROUND((H51*(I51)*(J51/100)),2)</f>
        <v>0</v>
      </c>
      <c r="L51" s="10"/>
      <c r="M51" s="144"/>
    </row>
    <row r="52" spans="1:13" ht="30" x14ac:dyDescent="0.25">
      <c r="A52" s="140"/>
      <c r="B52" s="150" t="s">
        <v>183</v>
      </c>
      <c r="C52" s="132"/>
      <c r="D52" s="16" t="s">
        <v>746</v>
      </c>
      <c r="E52" s="13" t="s">
        <v>8</v>
      </c>
      <c r="F52" s="61"/>
      <c r="G52" s="61"/>
      <c r="H52" s="62">
        <f>F52-G52</f>
        <v>0</v>
      </c>
      <c r="I52" s="105">
        <v>1</v>
      </c>
      <c r="J52" s="15">
        <v>100</v>
      </c>
      <c r="K52" s="62">
        <f>ROUND((H52*(I52)*(J52/100)),2)</f>
        <v>0</v>
      </c>
      <c r="L52" s="10"/>
      <c r="M52" s="144"/>
    </row>
    <row r="53" spans="1:13" x14ac:dyDescent="0.25">
      <c r="A53" s="140"/>
      <c r="B53" s="132" t="s">
        <v>184</v>
      </c>
      <c r="C53" s="132"/>
      <c r="D53" s="67" t="s">
        <v>655</v>
      </c>
      <c r="E53" s="63"/>
      <c r="F53" s="62">
        <f>F50+F51+F52</f>
        <v>0</v>
      </c>
      <c r="G53" s="62">
        <f>G50+G51+G52</f>
        <v>0</v>
      </c>
      <c r="H53" s="62">
        <f>H50+H51+H52</f>
        <v>0</v>
      </c>
      <c r="I53" s="113"/>
      <c r="J53" s="64"/>
      <c r="K53" s="62">
        <f>K50+K51+K52</f>
        <v>0</v>
      </c>
      <c r="L53" s="10"/>
      <c r="M53" s="144"/>
    </row>
    <row r="54" spans="1:13" x14ac:dyDescent="0.25">
      <c r="A54" s="140"/>
      <c r="B54" s="132"/>
      <c r="C54" s="132"/>
      <c r="D54" s="42"/>
      <c r="E54" s="69"/>
      <c r="F54" s="115"/>
      <c r="G54" s="115"/>
      <c r="H54" s="115"/>
      <c r="I54" s="116"/>
      <c r="J54" s="82"/>
      <c r="K54" s="112"/>
      <c r="L54" s="10"/>
      <c r="M54" s="144"/>
    </row>
    <row r="55" spans="1:13" x14ac:dyDescent="0.25">
      <c r="A55" s="140"/>
      <c r="B55" s="132" t="s">
        <v>185</v>
      </c>
      <c r="C55" s="132"/>
      <c r="D55" s="66" t="s">
        <v>398</v>
      </c>
      <c r="E55" s="44"/>
      <c r="F55" s="61"/>
      <c r="G55" s="61"/>
      <c r="H55" s="62">
        <f t="shared" ref="H55:H66" si="1">F55-G55</f>
        <v>0</v>
      </c>
      <c r="I55" s="114">
        <v>1</v>
      </c>
      <c r="J55" s="45">
        <v>100</v>
      </c>
      <c r="K55" s="62">
        <f>ROUND((H55*(I55)*(J55/100)),2)</f>
        <v>0</v>
      </c>
      <c r="L55" s="10"/>
      <c r="M55" s="144"/>
    </row>
    <row r="56" spans="1:13" ht="45" x14ac:dyDescent="0.25">
      <c r="A56" s="140"/>
      <c r="B56" s="132" t="s">
        <v>1203</v>
      </c>
      <c r="C56" s="132"/>
      <c r="D56" s="16" t="s">
        <v>399</v>
      </c>
      <c r="E56" s="13" t="s">
        <v>8</v>
      </c>
      <c r="F56" s="61"/>
      <c r="G56" s="61"/>
      <c r="H56" s="62">
        <f t="shared" si="1"/>
        <v>0</v>
      </c>
      <c r="I56" s="105">
        <v>0</v>
      </c>
      <c r="J56" s="15">
        <v>100</v>
      </c>
      <c r="K56" s="62">
        <f>ROUND((H56*(I56)*(J56/100)),2)</f>
        <v>0</v>
      </c>
      <c r="L56" s="10"/>
      <c r="M56" s="144"/>
    </row>
    <row r="57" spans="1:13" x14ac:dyDescent="0.25">
      <c r="A57" s="140"/>
      <c r="B57" s="132" t="s">
        <v>1204</v>
      </c>
      <c r="C57" s="132"/>
      <c r="D57" s="16" t="s">
        <v>400</v>
      </c>
      <c r="E57" s="13" t="s">
        <v>8</v>
      </c>
      <c r="F57" s="61"/>
      <c r="G57" s="61"/>
      <c r="H57" s="62">
        <f t="shared" si="1"/>
        <v>0</v>
      </c>
      <c r="I57" s="105">
        <v>1.5</v>
      </c>
      <c r="J57" s="15">
        <v>100</v>
      </c>
      <c r="K57" s="61"/>
      <c r="L57" s="10"/>
      <c r="M57" s="144"/>
    </row>
    <row r="58" spans="1:13" ht="30" x14ac:dyDescent="0.25">
      <c r="A58" s="140"/>
      <c r="B58" s="132" t="s">
        <v>860</v>
      </c>
      <c r="C58" s="132"/>
      <c r="D58" s="16" t="s">
        <v>401</v>
      </c>
      <c r="E58" s="13" t="s">
        <v>8</v>
      </c>
      <c r="F58" s="61"/>
      <c r="G58" s="61"/>
      <c r="H58" s="62">
        <f t="shared" si="1"/>
        <v>0</v>
      </c>
      <c r="I58" s="105">
        <v>1.25</v>
      </c>
      <c r="J58" s="15">
        <v>125</v>
      </c>
      <c r="K58" s="61"/>
      <c r="L58" s="10"/>
      <c r="M58" s="144"/>
    </row>
    <row r="59" spans="1:13" ht="30" x14ac:dyDescent="0.25">
      <c r="A59" s="140"/>
      <c r="B59" s="132" t="s">
        <v>861</v>
      </c>
      <c r="C59" s="132"/>
      <c r="D59" s="16" t="s">
        <v>402</v>
      </c>
      <c r="E59" s="13" t="s">
        <v>8</v>
      </c>
      <c r="F59" s="61"/>
      <c r="G59" s="61"/>
      <c r="H59" s="62">
        <f t="shared" si="1"/>
        <v>0</v>
      </c>
      <c r="I59" s="105">
        <v>1</v>
      </c>
      <c r="J59" s="15">
        <v>100</v>
      </c>
      <c r="K59" s="61"/>
      <c r="L59" s="10"/>
      <c r="M59" s="144"/>
    </row>
    <row r="60" spans="1:13" ht="30" x14ac:dyDescent="0.25">
      <c r="A60" s="140"/>
      <c r="B60" s="132" t="s">
        <v>2</v>
      </c>
      <c r="C60" s="132"/>
      <c r="D60" s="16" t="s">
        <v>6</v>
      </c>
      <c r="E60" s="13" t="s">
        <v>8</v>
      </c>
      <c r="F60" s="61"/>
      <c r="G60" s="61"/>
      <c r="H60" s="62">
        <f t="shared" si="1"/>
        <v>0</v>
      </c>
      <c r="I60" s="105">
        <v>1</v>
      </c>
      <c r="J60" s="15">
        <v>100</v>
      </c>
      <c r="K60" s="61"/>
      <c r="L60" s="10"/>
      <c r="M60" s="144"/>
    </row>
    <row r="61" spans="1:13" x14ac:dyDescent="0.25">
      <c r="A61" s="140"/>
      <c r="B61" s="132" t="s">
        <v>3</v>
      </c>
      <c r="C61" s="132"/>
      <c r="D61" s="16" t="s">
        <v>7</v>
      </c>
      <c r="E61" s="13" t="s">
        <v>8</v>
      </c>
      <c r="F61" s="61"/>
      <c r="G61" s="61"/>
      <c r="H61" s="62">
        <f t="shared" si="1"/>
        <v>0</v>
      </c>
      <c r="I61" s="105">
        <v>1.25</v>
      </c>
      <c r="J61" s="15">
        <v>100</v>
      </c>
      <c r="K61" s="61"/>
      <c r="L61" s="10"/>
      <c r="M61" s="144"/>
    </row>
    <row r="62" spans="1:13" x14ac:dyDescent="0.25">
      <c r="A62" s="140"/>
      <c r="B62" s="132" t="s">
        <v>292</v>
      </c>
      <c r="C62" s="132"/>
      <c r="D62" s="16" t="s">
        <v>8</v>
      </c>
      <c r="E62" s="13" t="s">
        <v>8</v>
      </c>
      <c r="F62" s="61"/>
      <c r="G62" s="61"/>
      <c r="H62" s="62">
        <f t="shared" si="1"/>
        <v>0</v>
      </c>
      <c r="I62" s="105">
        <v>0</v>
      </c>
      <c r="J62" s="15">
        <v>75</v>
      </c>
      <c r="K62" s="62">
        <f>ROUND((H62*(I62)*(J62/100)),2)</f>
        <v>0</v>
      </c>
      <c r="L62" s="10"/>
      <c r="M62" s="144"/>
    </row>
    <row r="63" spans="1:13" x14ac:dyDescent="0.25">
      <c r="A63" s="140"/>
      <c r="B63" s="132" t="s">
        <v>293</v>
      </c>
      <c r="C63" s="132"/>
      <c r="D63" s="16" t="s">
        <v>9</v>
      </c>
      <c r="E63" s="13" t="s">
        <v>8</v>
      </c>
      <c r="F63" s="61"/>
      <c r="G63" s="61"/>
      <c r="H63" s="62">
        <f t="shared" si="1"/>
        <v>0</v>
      </c>
      <c r="I63" s="105">
        <v>0.5</v>
      </c>
      <c r="J63" s="15">
        <v>20</v>
      </c>
      <c r="K63" s="62">
        <f>ROUND((H63*(I63)*(J63/100)),2)</f>
        <v>0</v>
      </c>
      <c r="L63" s="10"/>
      <c r="M63" s="144"/>
    </row>
    <row r="64" spans="1:13" x14ac:dyDescent="0.25">
      <c r="A64" s="140"/>
      <c r="B64" s="132" t="s">
        <v>294</v>
      </c>
      <c r="C64" s="132"/>
      <c r="D64" s="16" t="s">
        <v>10</v>
      </c>
      <c r="E64" s="13" t="s">
        <v>8</v>
      </c>
      <c r="F64" s="61"/>
      <c r="G64" s="61"/>
      <c r="H64" s="62">
        <f t="shared" si="1"/>
        <v>0</v>
      </c>
      <c r="I64" s="105">
        <v>1</v>
      </c>
      <c r="J64" s="15">
        <v>50</v>
      </c>
      <c r="K64" s="62">
        <f>ROUND((H64*(I64)*(J64/100)),2)</f>
        <v>0</v>
      </c>
      <c r="L64" s="10"/>
      <c r="M64" s="144"/>
    </row>
    <row r="65" spans="1:13" x14ac:dyDescent="0.25">
      <c r="A65" s="140"/>
      <c r="B65" s="132" t="s">
        <v>295</v>
      </c>
      <c r="C65" s="132"/>
      <c r="D65" s="16" t="s">
        <v>11</v>
      </c>
      <c r="E65" s="13" t="s">
        <v>8</v>
      </c>
      <c r="F65" s="61"/>
      <c r="G65" s="61"/>
      <c r="H65" s="62">
        <f t="shared" si="1"/>
        <v>0</v>
      </c>
      <c r="I65" s="105">
        <v>1</v>
      </c>
      <c r="J65" s="15">
        <v>75</v>
      </c>
      <c r="K65" s="62">
        <f>ROUND((H65*(I65)*(J65/100)),2)</f>
        <v>0</v>
      </c>
      <c r="L65" s="10"/>
      <c r="M65" s="144"/>
    </row>
    <row r="66" spans="1:13" x14ac:dyDescent="0.25">
      <c r="A66" s="140"/>
      <c r="B66" s="132" t="s">
        <v>296</v>
      </c>
      <c r="C66" s="132"/>
      <c r="D66" s="72" t="s">
        <v>12</v>
      </c>
      <c r="E66" s="63" t="s">
        <v>8</v>
      </c>
      <c r="F66" s="61"/>
      <c r="G66" s="61"/>
      <c r="H66" s="62">
        <f t="shared" si="1"/>
        <v>0</v>
      </c>
      <c r="I66" s="113">
        <v>0.75</v>
      </c>
      <c r="J66" s="64">
        <v>150</v>
      </c>
      <c r="K66" s="62">
        <f>ROUND((H66*(I66)*(J66/100)),2)</f>
        <v>0</v>
      </c>
      <c r="L66" s="10"/>
      <c r="M66" s="144"/>
    </row>
    <row r="67" spans="1:13" x14ac:dyDescent="0.25">
      <c r="A67" s="140"/>
      <c r="B67" s="132"/>
      <c r="C67" s="132"/>
      <c r="D67" s="75"/>
      <c r="E67" s="69"/>
      <c r="F67" s="115"/>
      <c r="G67" s="115"/>
      <c r="H67" s="115"/>
      <c r="I67" s="116"/>
      <c r="J67" s="82"/>
      <c r="K67" s="112"/>
      <c r="L67" s="10"/>
      <c r="M67" s="144"/>
    </row>
    <row r="68" spans="1:13" s="50" customFormat="1" ht="18.75" x14ac:dyDescent="0.25">
      <c r="A68" s="148"/>
      <c r="B68" s="146"/>
      <c r="C68" s="146"/>
      <c r="D68" s="79" t="s">
        <v>13</v>
      </c>
      <c r="E68" s="81"/>
      <c r="F68" s="62">
        <f>F66+F65+F64+F63+F62+F61+F60+F59+F58+F57+F56+F55+F53+F48+F43+F38+F33+F28+F23+F18+F13</f>
        <v>0</v>
      </c>
      <c r="G68" s="62">
        <f>G66+G65+G64+G63+G62+G61+G60+G59+G58+G57+G56+G55+G53+G48+G43+G38+G33+G28+G23+G18+G13</f>
        <v>0</v>
      </c>
      <c r="H68" s="62">
        <f>H66+H65+H64+H63+H62+H61+H60+H59+H58+H57+H56+H55+H53+H48+H43+H38+H33+H28+H23+H13+H18</f>
        <v>0</v>
      </c>
      <c r="I68" s="114"/>
      <c r="J68" s="80"/>
      <c r="K68" s="62">
        <f>K66+K65+K64+K63+K62+K61+K60+K59+K58+K57+K56+K55+K53+K48+K43+K38+K33+K28+K23+K18+K13</f>
        <v>0</v>
      </c>
      <c r="L68" s="49"/>
      <c r="M68" s="147"/>
    </row>
    <row r="69" spans="1:13" x14ac:dyDescent="0.25">
      <c r="A69" s="140"/>
      <c r="B69" s="132" t="s">
        <v>4</v>
      </c>
      <c r="C69" s="132"/>
      <c r="D69" s="16" t="s">
        <v>14</v>
      </c>
      <c r="E69" s="13"/>
      <c r="F69" s="61"/>
      <c r="G69" s="61"/>
      <c r="H69" s="62">
        <f>F69-G69</f>
        <v>0</v>
      </c>
      <c r="I69" s="105">
        <v>0</v>
      </c>
      <c r="J69" s="15">
        <v>0</v>
      </c>
      <c r="K69" s="62">
        <f>ROUND((H69*(I69)*(J69/100)),2)</f>
        <v>0</v>
      </c>
      <c r="L69" s="10"/>
      <c r="M69" s="144"/>
    </row>
    <row r="70" spans="1:13" ht="14.45" hidden="1" x14ac:dyDescent="0.25">
      <c r="A70" s="140"/>
      <c r="B70" s="132"/>
      <c r="C70" s="132" t="s">
        <v>1211</v>
      </c>
      <c r="D70" s="10"/>
      <c r="E70" s="10"/>
      <c r="F70" s="10"/>
      <c r="G70" s="10"/>
      <c r="H70" s="10"/>
      <c r="I70" s="10"/>
      <c r="J70" s="10"/>
      <c r="K70" s="10"/>
      <c r="L70" s="10"/>
      <c r="M70" s="144"/>
    </row>
    <row r="71" spans="1:13" x14ac:dyDescent="0.25">
      <c r="A71" s="141"/>
      <c r="B71" s="142"/>
      <c r="C71" s="142" t="s">
        <v>1214</v>
      </c>
      <c r="D71" s="142"/>
      <c r="E71" s="142"/>
      <c r="F71" s="142"/>
      <c r="G71" s="142"/>
      <c r="H71" s="142"/>
      <c r="I71" s="142"/>
      <c r="J71" s="142"/>
      <c r="K71" s="142"/>
      <c r="L71" s="142"/>
      <c r="M71" s="145" t="s">
        <v>1215</v>
      </c>
    </row>
  </sheetData>
  <mergeCells count="2">
    <mergeCell ref="E1:J1"/>
    <mergeCell ref="E2:J2"/>
  </mergeCells>
  <phoneticPr fontId="2" type="noConversion"/>
  <dataValidations count="300">
    <dataValidation type="decimal" allowBlank="1" showInputMessage="1" showErrorMessage="1" errorTitle="Input Error" error="Please enter a numeric value between 0 and 99999999999999999" sqref="I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9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9">
      <formula1>-99999999999999900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202"/>
  <sheetViews>
    <sheetView showGridLines="0" topLeftCell="D1" zoomScale="70" workbookViewId="0">
      <selection sqref="A1:C1048576"/>
    </sheetView>
  </sheetViews>
  <sheetFormatPr defaultRowHeight="15" x14ac:dyDescent="0.25"/>
  <cols>
    <col min="1" max="1" width="9.140625" hidden="1" customWidth="1"/>
    <col min="2" max="2" width="13.140625" hidden="1" customWidth="1"/>
    <col min="3" max="3" width="16.140625" hidden="1" customWidth="1"/>
    <col min="4" max="4" width="53.85546875" customWidth="1"/>
    <col min="5" max="5" width="25.7109375" customWidth="1"/>
    <col min="6" max="13" width="20.7109375" customWidth="1"/>
  </cols>
  <sheetData>
    <row r="1" spans="1:15" ht="26.25" customHeight="1" x14ac:dyDescent="0.25">
      <c r="A1" s="9" t="s">
        <v>1029</v>
      </c>
      <c r="E1" s="160" t="s">
        <v>73</v>
      </c>
      <c r="F1" s="160"/>
      <c r="G1" s="160"/>
      <c r="H1" s="160"/>
      <c r="I1" s="160"/>
      <c r="J1" s="160"/>
      <c r="K1" s="160"/>
    </row>
    <row r="2" spans="1:15" ht="26.25" customHeight="1" x14ac:dyDescent="0.25">
      <c r="A2" s="9"/>
      <c r="E2" s="160" t="s">
        <v>71</v>
      </c>
      <c r="F2" s="160"/>
      <c r="G2" s="160"/>
      <c r="H2" s="160"/>
      <c r="I2" s="160"/>
      <c r="J2" s="160"/>
      <c r="K2" s="160"/>
    </row>
    <row r="4" spans="1:15" x14ac:dyDescent="0.25">
      <c r="A4" s="138"/>
      <c r="B4" s="139"/>
      <c r="C4" s="139" t="s">
        <v>136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43"/>
    </row>
    <row r="5" spans="1:15" hidden="1" x14ac:dyDescent="0.25">
      <c r="A5" s="140"/>
      <c r="B5" s="132"/>
      <c r="C5" s="132"/>
      <c r="D5" s="132"/>
      <c r="E5" s="132" t="s">
        <v>646</v>
      </c>
      <c r="F5" s="132"/>
      <c r="G5" s="132" t="s">
        <v>647</v>
      </c>
      <c r="H5" s="132" t="s">
        <v>648</v>
      </c>
      <c r="I5" s="132" t="s">
        <v>649</v>
      </c>
      <c r="J5" s="132" t="s">
        <v>650</v>
      </c>
      <c r="K5" s="132" t="s">
        <v>651</v>
      </c>
      <c r="L5" s="132"/>
      <c r="M5" s="132" t="s">
        <v>331</v>
      </c>
      <c r="N5" s="132"/>
      <c r="O5" s="144"/>
    </row>
    <row r="6" spans="1:15" ht="14.45" hidden="1" x14ac:dyDescent="0.25">
      <c r="A6" s="140"/>
      <c r="B6" s="132"/>
      <c r="C6" s="132"/>
      <c r="D6" s="132"/>
      <c r="E6" s="132" t="s">
        <v>976</v>
      </c>
      <c r="F6" s="132" t="s">
        <v>976</v>
      </c>
      <c r="G6" s="132" t="s">
        <v>976</v>
      </c>
      <c r="H6" s="132" t="s">
        <v>976</v>
      </c>
      <c r="I6" s="132" t="s">
        <v>976</v>
      </c>
      <c r="J6" s="132" t="s">
        <v>976</v>
      </c>
      <c r="K6" s="132" t="s">
        <v>976</v>
      </c>
      <c r="L6" s="132"/>
      <c r="M6" s="132" t="s">
        <v>976</v>
      </c>
      <c r="N6" s="132"/>
      <c r="O6" s="144"/>
    </row>
    <row r="7" spans="1:15" ht="14.45" hidden="1" x14ac:dyDescent="0.25">
      <c r="A7" s="140"/>
      <c r="B7" s="132"/>
      <c r="C7" s="132" t="s">
        <v>1212</v>
      </c>
      <c r="D7" s="132" t="s">
        <v>1216</v>
      </c>
      <c r="E7" s="132"/>
      <c r="F7" s="132" t="s">
        <v>1216</v>
      </c>
      <c r="G7" s="132"/>
      <c r="H7" s="132"/>
      <c r="I7" s="132"/>
      <c r="J7" s="132"/>
      <c r="K7" s="132"/>
      <c r="L7" s="132" t="s">
        <v>1216</v>
      </c>
      <c r="M7" s="132"/>
      <c r="N7" s="132" t="s">
        <v>1211</v>
      </c>
      <c r="O7" s="144" t="s">
        <v>1213</v>
      </c>
    </row>
    <row r="8" spans="1:15" ht="64.5" customHeight="1" x14ac:dyDescent="0.25">
      <c r="A8" s="140"/>
      <c r="B8" s="132"/>
      <c r="C8" s="132" t="s">
        <v>1216</v>
      </c>
      <c r="D8" s="28" t="s">
        <v>109</v>
      </c>
      <c r="E8" s="28" t="s">
        <v>274</v>
      </c>
      <c r="F8" s="28" t="s">
        <v>275</v>
      </c>
      <c r="G8" s="28" t="s">
        <v>276</v>
      </c>
      <c r="H8" s="28" t="s">
        <v>653</v>
      </c>
      <c r="I8" s="28" t="s">
        <v>277</v>
      </c>
      <c r="J8" s="28" t="s">
        <v>278</v>
      </c>
      <c r="K8" s="28" t="s">
        <v>279</v>
      </c>
      <c r="L8" s="28" t="s">
        <v>280</v>
      </c>
      <c r="M8" s="28" t="s">
        <v>281</v>
      </c>
      <c r="N8" s="10"/>
      <c r="O8" s="144"/>
    </row>
    <row r="9" spans="1:15" x14ac:dyDescent="0.25">
      <c r="A9" s="140"/>
      <c r="B9" s="132"/>
      <c r="C9" s="132" t="s">
        <v>1211</v>
      </c>
      <c r="D9" s="10"/>
      <c r="E9" s="106"/>
      <c r="F9" s="106"/>
      <c r="G9" s="106"/>
      <c r="H9" s="106"/>
      <c r="I9" s="106"/>
      <c r="J9" s="106"/>
      <c r="K9" s="106"/>
      <c r="L9" s="106"/>
      <c r="M9" s="106"/>
      <c r="N9" s="10"/>
      <c r="O9" s="144"/>
    </row>
    <row r="10" spans="1:15" ht="18.75" x14ac:dyDescent="0.25">
      <c r="A10" s="140"/>
      <c r="B10" s="132"/>
      <c r="C10" s="132"/>
      <c r="D10" s="33" t="s">
        <v>539</v>
      </c>
      <c r="E10" s="124"/>
      <c r="F10" s="84"/>
      <c r="G10" s="108"/>
      <c r="H10" s="108"/>
      <c r="I10" s="108"/>
      <c r="J10" s="108"/>
      <c r="K10" s="108"/>
      <c r="L10" s="84"/>
      <c r="M10" s="109"/>
      <c r="N10" s="10"/>
      <c r="O10" s="144"/>
    </row>
    <row r="11" spans="1:15" ht="18.75" x14ac:dyDescent="0.25">
      <c r="A11" s="140"/>
      <c r="B11" s="132"/>
      <c r="C11" s="132"/>
      <c r="D11" s="65"/>
      <c r="E11" s="110"/>
      <c r="F11" s="96"/>
      <c r="G11" s="110"/>
      <c r="H11" s="110"/>
      <c r="I11" s="110"/>
      <c r="J11" s="110"/>
      <c r="K11" s="110"/>
      <c r="L11" s="96"/>
      <c r="M11" s="111"/>
      <c r="N11" s="10"/>
      <c r="O11" s="144"/>
    </row>
    <row r="12" spans="1:15" ht="33.75" customHeight="1" x14ac:dyDescent="0.25">
      <c r="A12" s="140"/>
      <c r="B12" s="132" t="s">
        <v>5</v>
      </c>
      <c r="C12" s="132"/>
      <c r="D12" s="34" t="s">
        <v>257</v>
      </c>
      <c r="E12" s="123"/>
      <c r="F12" s="44"/>
      <c r="G12" s="62">
        <f>G16+G20+G24</f>
        <v>0</v>
      </c>
      <c r="H12" s="62">
        <f>H16+H20+H24</f>
        <v>0</v>
      </c>
      <c r="I12" s="62">
        <f>I16+I20+I24</f>
        <v>0</v>
      </c>
      <c r="J12" s="62">
        <f>J16+J20+J24</f>
        <v>0</v>
      </c>
      <c r="K12" s="62">
        <f>K16+K20+K24</f>
        <v>0</v>
      </c>
      <c r="L12" s="45"/>
      <c r="M12" s="62">
        <f>M16+M20+M24</f>
        <v>0</v>
      </c>
      <c r="N12" s="10"/>
      <c r="O12" s="144"/>
    </row>
    <row r="13" spans="1:15" x14ac:dyDescent="0.25">
      <c r="A13" s="140"/>
      <c r="B13" s="132" t="s">
        <v>105</v>
      </c>
      <c r="C13" s="132"/>
      <c r="D13" s="16" t="s">
        <v>654</v>
      </c>
      <c r="E13" s="104">
        <v>0.02</v>
      </c>
      <c r="F13" s="13" t="s">
        <v>21</v>
      </c>
      <c r="G13" s="61"/>
      <c r="H13" s="62">
        <f>ROUND((G13*E13),2)</f>
        <v>0</v>
      </c>
      <c r="I13" s="61"/>
      <c r="J13" s="61"/>
      <c r="K13" s="62">
        <f>H13+J13</f>
        <v>0</v>
      </c>
      <c r="L13" s="15">
        <v>0</v>
      </c>
      <c r="M13" s="62">
        <f>ROUND((K13*(L13/100)),2)</f>
        <v>0</v>
      </c>
      <c r="N13" s="10"/>
      <c r="O13" s="144"/>
    </row>
    <row r="14" spans="1:15" x14ac:dyDescent="0.25">
      <c r="A14" s="140"/>
      <c r="B14" s="132" t="s">
        <v>1063</v>
      </c>
      <c r="C14" s="132"/>
      <c r="D14" s="16" t="s">
        <v>654</v>
      </c>
      <c r="E14" s="104">
        <v>0.02</v>
      </c>
      <c r="F14" s="13" t="s">
        <v>22</v>
      </c>
      <c r="G14" s="61"/>
      <c r="H14" s="62">
        <f>ROUND((G14*E14),2)</f>
        <v>0</v>
      </c>
      <c r="I14" s="61"/>
      <c r="J14" s="61"/>
      <c r="K14" s="62">
        <f>H14+J14</f>
        <v>0</v>
      </c>
      <c r="L14" s="15">
        <v>20</v>
      </c>
      <c r="M14" s="62">
        <f>ROUND((K14*(L14/100)),2)</f>
        <v>0</v>
      </c>
      <c r="N14" s="10"/>
      <c r="O14" s="144"/>
    </row>
    <row r="15" spans="1:15" x14ac:dyDescent="0.25">
      <c r="A15" s="140"/>
      <c r="B15" s="132" t="s">
        <v>1064</v>
      </c>
      <c r="C15" s="132"/>
      <c r="D15" s="16" t="s">
        <v>654</v>
      </c>
      <c r="E15" s="104">
        <v>0.02</v>
      </c>
      <c r="F15" s="89" t="s">
        <v>8</v>
      </c>
      <c r="G15" s="61"/>
      <c r="H15" s="62">
        <f>ROUND((G15*E15),2)</f>
        <v>0</v>
      </c>
      <c r="I15" s="61"/>
      <c r="J15" s="61"/>
      <c r="K15" s="62">
        <f>H15+J15</f>
        <v>0</v>
      </c>
      <c r="L15" s="15" t="s">
        <v>1017</v>
      </c>
      <c r="M15" s="61"/>
      <c r="N15" s="10"/>
      <c r="O15" s="144"/>
    </row>
    <row r="16" spans="1:15" x14ac:dyDescent="0.25">
      <c r="A16" s="140"/>
      <c r="B16" s="132" t="s">
        <v>1065</v>
      </c>
      <c r="C16" s="132"/>
      <c r="D16" s="32" t="s">
        <v>655</v>
      </c>
      <c r="E16" s="104"/>
      <c r="F16" s="13"/>
      <c r="G16" s="62">
        <f>G13+G14+G15</f>
        <v>0</v>
      </c>
      <c r="H16" s="62">
        <f>H13+H14+H15</f>
        <v>0</v>
      </c>
      <c r="I16" s="62">
        <f>I13+I14+I15</f>
        <v>0</v>
      </c>
      <c r="J16" s="62">
        <f>J13+J14+J15</f>
        <v>0</v>
      </c>
      <c r="K16" s="62">
        <f>K13+K14+K15</f>
        <v>0</v>
      </c>
      <c r="L16" s="15"/>
      <c r="M16" s="62">
        <f>M13+M14+M15</f>
        <v>0</v>
      </c>
      <c r="N16" s="10"/>
      <c r="O16" s="144"/>
    </row>
    <row r="17" spans="1:15" x14ac:dyDescent="0.25">
      <c r="A17" s="140"/>
      <c r="B17" s="132" t="s">
        <v>1066</v>
      </c>
      <c r="C17" s="132"/>
      <c r="D17" s="16" t="s">
        <v>656</v>
      </c>
      <c r="E17" s="104">
        <v>0.1</v>
      </c>
      <c r="F17" s="13" t="s">
        <v>21</v>
      </c>
      <c r="G17" s="61"/>
      <c r="H17" s="62">
        <f>ROUND((G17*E17),2)</f>
        <v>0</v>
      </c>
      <c r="I17" s="61"/>
      <c r="J17" s="61"/>
      <c r="K17" s="62">
        <f>H17+J17</f>
        <v>0</v>
      </c>
      <c r="L17" s="15">
        <v>0</v>
      </c>
      <c r="M17" s="62">
        <f>ROUND((K17*(L17/100)),2)</f>
        <v>0</v>
      </c>
      <c r="N17" s="10"/>
      <c r="O17" s="144"/>
    </row>
    <row r="18" spans="1:15" x14ac:dyDescent="0.25">
      <c r="A18" s="140"/>
      <c r="B18" s="132" t="s">
        <v>1067</v>
      </c>
      <c r="C18" s="132"/>
      <c r="D18" s="16" t="s">
        <v>656</v>
      </c>
      <c r="E18" s="104">
        <v>0.1</v>
      </c>
      <c r="F18" s="13" t="s">
        <v>22</v>
      </c>
      <c r="G18" s="61"/>
      <c r="H18" s="62">
        <f>ROUND((G18*E18),2)</f>
        <v>0</v>
      </c>
      <c r="I18" s="61"/>
      <c r="J18" s="61"/>
      <c r="K18" s="62">
        <f>H18+J18</f>
        <v>0</v>
      </c>
      <c r="L18" s="15">
        <v>20</v>
      </c>
      <c r="M18" s="62">
        <f>ROUND((K18*(L18/100)),2)</f>
        <v>0</v>
      </c>
      <c r="N18" s="10"/>
      <c r="O18" s="144"/>
    </row>
    <row r="19" spans="1:15" x14ac:dyDescent="0.25">
      <c r="A19" s="140"/>
      <c r="B19" s="132" t="s">
        <v>596</v>
      </c>
      <c r="C19" s="132"/>
      <c r="D19" s="16" t="s">
        <v>656</v>
      </c>
      <c r="E19" s="104">
        <v>0.1</v>
      </c>
      <c r="F19" s="13" t="s">
        <v>8</v>
      </c>
      <c r="G19" s="61"/>
      <c r="H19" s="62">
        <f>ROUND((G19*E19),2)</f>
        <v>0</v>
      </c>
      <c r="I19" s="61"/>
      <c r="J19" s="61"/>
      <c r="K19" s="62">
        <f>H19+J19</f>
        <v>0</v>
      </c>
      <c r="L19" s="15" t="s">
        <v>1017</v>
      </c>
      <c r="M19" s="61"/>
      <c r="N19" s="10"/>
      <c r="O19" s="144"/>
    </row>
    <row r="20" spans="1:15" x14ac:dyDescent="0.25">
      <c r="A20" s="140"/>
      <c r="B20" s="132" t="s">
        <v>597</v>
      </c>
      <c r="C20" s="132"/>
      <c r="D20" s="32" t="s">
        <v>655</v>
      </c>
      <c r="E20" s="104"/>
      <c r="F20" s="13"/>
      <c r="G20" s="62">
        <f>G17+G18+G19</f>
        <v>0</v>
      </c>
      <c r="H20" s="62">
        <f>H17+H18+H19</f>
        <v>0</v>
      </c>
      <c r="I20" s="62">
        <f>I17+I18+I19</f>
        <v>0</v>
      </c>
      <c r="J20" s="62">
        <f>J17+J18+J19</f>
        <v>0</v>
      </c>
      <c r="K20" s="62">
        <f>K17+K18+K19</f>
        <v>0</v>
      </c>
      <c r="L20" s="15"/>
      <c r="M20" s="62">
        <f>M17+M18+M19</f>
        <v>0</v>
      </c>
      <c r="N20" s="10"/>
      <c r="O20" s="144"/>
    </row>
    <row r="21" spans="1:15" x14ac:dyDescent="0.25">
      <c r="A21" s="140"/>
      <c r="B21" s="132" t="s">
        <v>598</v>
      </c>
      <c r="C21" s="132"/>
      <c r="D21" s="16" t="s">
        <v>657</v>
      </c>
      <c r="E21" s="104">
        <v>0.15</v>
      </c>
      <c r="F21" s="13" t="s">
        <v>21</v>
      </c>
      <c r="G21" s="61"/>
      <c r="H21" s="62">
        <f>ROUND((G21*E21),2)</f>
        <v>0</v>
      </c>
      <c r="I21" s="61"/>
      <c r="J21" s="61"/>
      <c r="K21" s="62">
        <f>H21+J21</f>
        <v>0</v>
      </c>
      <c r="L21" s="15">
        <v>0</v>
      </c>
      <c r="M21" s="62">
        <f>ROUND((K21*(L21/100)),2)</f>
        <v>0</v>
      </c>
      <c r="N21" s="10"/>
      <c r="O21" s="144"/>
    </row>
    <row r="22" spans="1:15" x14ac:dyDescent="0.25">
      <c r="A22" s="140"/>
      <c r="B22" s="132" t="s">
        <v>599</v>
      </c>
      <c r="C22" s="132"/>
      <c r="D22" s="16" t="s">
        <v>657</v>
      </c>
      <c r="E22" s="104">
        <v>0.15</v>
      </c>
      <c r="F22" s="13" t="s">
        <v>22</v>
      </c>
      <c r="G22" s="61"/>
      <c r="H22" s="62">
        <f>ROUND((G22*E22),2)</f>
        <v>0</v>
      </c>
      <c r="I22" s="61"/>
      <c r="J22" s="61"/>
      <c r="K22" s="62">
        <f>H22+J22</f>
        <v>0</v>
      </c>
      <c r="L22" s="15">
        <v>20</v>
      </c>
      <c r="M22" s="62">
        <f>ROUND((K22*(L22/100)),2)</f>
        <v>0</v>
      </c>
      <c r="N22" s="10"/>
      <c r="O22" s="144"/>
    </row>
    <row r="23" spans="1:15" x14ac:dyDescent="0.25">
      <c r="A23" s="140"/>
      <c r="B23" s="132" t="s">
        <v>963</v>
      </c>
      <c r="C23" s="132"/>
      <c r="D23" s="16" t="s">
        <v>657</v>
      </c>
      <c r="E23" s="104">
        <v>0.15</v>
      </c>
      <c r="F23" s="13" t="s">
        <v>8</v>
      </c>
      <c r="G23" s="61"/>
      <c r="H23" s="62">
        <f>ROUND((G23*E23),2)</f>
        <v>0</v>
      </c>
      <c r="I23" s="61"/>
      <c r="J23" s="61"/>
      <c r="K23" s="62">
        <f>H23+J23</f>
        <v>0</v>
      </c>
      <c r="L23" s="15" t="s">
        <v>1017</v>
      </c>
      <c r="M23" s="61"/>
      <c r="N23" s="10"/>
      <c r="O23" s="144"/>
    </row>
    <row r="24" spans="1:15" x14ac:dyDescent="0.25">
      <c r="A24" s="140"/>
      <c r="B24" s="132" t="s">
        <v>964</v>
      </c>
      <c r="C24" s="132"/>
      <c r="D24" s="90" t="s">
        <v>655</v>
      </c>
      <c r="E24" s="125"/>
      <c r="F24" s="63"/>
      <c r="G24" s="62">
        <f>G21+G22+G23</f>
        <v>0</v>
      </c>
      <c r="H24" s="62">
        <f>H21+H22+H23</f>
        <v>0</v>
      </c>
      <c r="I24" s="62">
        <f>I21+I22+I23</f>
        <v>0</v>
      </c>
      <c r="J24" s="62">
        <f>J21+J22+J23</f>
        <v>0</v>
      </c>
      <c r="K24" s="62">
        <f>K21+K22+K23</f>
        <v>0</v>
      </c>
      <c r="L24" s="64"/>
      <c r="M24" s="62">
        <f>M21+M22+M23</f>
        <v>0</v>
      </c>
      <c r="N24" s="10"/>
      <c r="O24" s="144"/>
    </row>
    <row r="25" spans="1:15" x14ac:dyDescent="0.25">
      <c r="A25" s="140"/>
      <c r="B25" s="132"/>
      <c r="C25" s="132"/>
      <c r="D25" s="91"/>
      <c r="E25" s="115"/>
      <c r="F25" s="69"/>
      <c r="G25" s="115"/>
      <c r="H25" s="115"/>
      <c r="I25" s="115"/>
      <c r="J25" s="115"/>
      <c r="K25" s="115"/>
      <c r="L25" s="82"/>
      <c r="M25" s="112"/>
      <c r="N25" s="10"/>
      <c r="O25" s="144"/>
    </row>
    <row r="26" spans="1:15" x14ac:dyDescent="0.25">
      <c r="A26" s="140"/>
      <c r="B26" s="132" t="s">
        <v>318</v>
      </c>
      <c r="C26" s="132"/>
      <c r="D26" s="43" t="s">
        <v>260</v>
      </c>
      <c r="E26" s="123"/>
      <c r="F26" s="44"/>
      <c r="G26" s="62">
        <f>G30+G34+G38</f>
        <v>0</v>
      </c>
      <c r="H26" s="62">
        <f>H30+H34+H38</f>
        <v>0</v>
      </c>
      <c r="I26" s="62">
        <f>I30+I34+I38</f>
        <v>0</v>
      </c>
      <c r="J26" s="62">
        <f>J30+J34+J38</f>
        <v>0</v>
      </c>
      <c r="K26" s="62">
        <f>K30+K34+K38</f>
        <v>0</v>
      </c>
      <c r="L26" s="45"/>
      <c r="M26" s="62">
        <f>M30+M34+M38</f>
        <v>0</v>
      </c>
      <c r="N26" s="10"/>
      <c r="O26" s="144"/>
    </row>
    <row r="27" spans="1:15" x14ac:dyDescent="0.25">
      <c r="A27" s="140"/>
      <c r="B27" s="132" t="s">
        <v>309</v>
      </c>
      <c r="C27" s="132"/>
      <c r="D27" s="16" t="s">
        <v>654</v>
      </c>
      <c r="E27" s="104">
        <v>0.02</v>
      </c>
      <c r="F27" s="13" t="s">
        <v>21</v>
      </c>
      <c r="G27" s="61"/>
      <c r="H27" s="62">
        <f>ROUND((G27*E27),2)</f>
        <v>0</v>
      </c>
      <c r="I27" s="61"/>
      <c r="J27" s="61"/>
      <c r="K27" s="62">
        <f>H27+J27</f>
        <v>0</v>
      </c>
      <c r="L27" s="15">
        <v>0</v>
      </c>
      <c r="M27" s="62">
        <f>ROUND((K27*(L27/100)),2)</f>
        <v>0</v>
      </c>
      <c r="N27" s="10"/>
      <c r="O27" s="144"/>
    </row>
    <row r="28" spans="1:15" x14ac:dyDescent="0.25">
      <c r="A28" s="140"/>
      <c r="B28" s="132" t="s">
        <v>74</v>
      </c>
      <c r="C28" s="132"/>
      <c r="D28" s="16" t="s">
        <v>654</v>
      </c>
      <c r="E28" s="104">
        <v>0.02</v>
      </c>
      <c r="F28" s="13" t="s">
        <v>22</v>
      </c>
      <c r="G28" s="61"/>
      <c r="H28" s="62">
        <f>ROUND((G28*E28),2)</f>
        <v>0</v>
      </c>
      <c r="I28" s="61"/>
      <c r="J28" s="61"/>
      <c r="K28" s="62">
        <f>H28+J28</f>
        <v>0</v>
      </c>
      <c r="L28" s="15">
        <v>20</v>
      </c>
      <c r="M28" s="62">
        <f>ROUND((K28*(L28/100)),2)</f>
        <v>0</v>
      </c>
      <c r="N28" s="10"/>
      <c r="O28" s="144"/>
    </row>
    <row r="29" spans="1:15" x14ac:dyDescent="0.25">
      <c r="A29" s="140"/>
      <c r="B29" s="132" t="s">
        <v>75</v>
      </c>
      <c r="C29" s="132"/>
      <c r="D29" s="16" t="s">
        <v>654</v>
      </c>
      <c r="E29" s="104">
        <v>0.02</v>
      </c>
      <c r="F29" s="13" t="s">
        <v>8</v>
      </c>
      <c r="G29" s="61"/>
      <c r="H29" s="62">
        <f>ROUND((G29*E29),2)</f>
        <v>0</v>
      </c>
      <c r="I29" s="61"/>
      <c r="J29" s="61"/>
      <c r="K29" s="62">
        <f>H29+J29</f>
        <v>0</v>
      </c>
      <c r="L29" s="15" t="s">
        <v>1017</v>
      </c>
      <c r="M29" s="61"/>
      <c r="N29" s="10"/>
      <c r="O29" s="144"/>
    </row>
    <row r="30" spans="1:15" x14ac:dyDescent="0.25">
      <c r="A30" s="140"/>
      <c r="B30" s="132" t="s">
        <v>76</v>
      </c>
      <c r="C30" s="132"/>
      <c r="D30" s="32" t="s">
        <v>655</v>
      </c>
      <c r="E30" s="104"/>
      <c r="F30" s="13"/>
      <c r="G30" s="62">
        <f>G27+G28+G29</f>
        <v>0</v>
      </c>
      <c r="H30" s="62">
        <f>H27+H28+H29</f>
        <v>0</v>
      </c>
      <c r="I30" s="62">
        <f>I27+I28+I29</f>
        <v>0</v>
      </c>
      <c r="J30" s="62">
        <f>J27+J28+J29</f>
        <v>0</v>
      </c>
      <c r="K30" s="62">
        <f>K27+K28+K29</f>
        <v>0</v>
      </c>
      <c r="L30" s="15"/>
      <c r="M30" s="62">
        <f>M27+M28+M29</f>
        <v>0</v>
      </c>
      <c r="N30" s="10"/>
      <c r="O30" s="144"/>
    </row>
    <row r="31" spans="1:15" x14ac:dyDescent="0.25">
      <c r="A31" s="140"/>
      <c r="B31" s="132" t="s">
        <v>1117</v>
      </c>
      <c r="C31" s="132"/>
      <c r="D31" s="16" t="s">
        <v>656</v>
      </c>
      <c r="E31" s="104">
        <v>0.1</v>
      </c>
      <c r="F31" s="13" t="s">
        <v>21</v>
      </c>
      <c r="G31" s="61"/>
      <c r="H31" s="62">
        <f>ROUND((G31*E31),2)</f>
        <v>0</v>
      </c>
      <c r="I31" s="61"/>
      <c r="J31" s="61"/>
      <c r="K31" s="62">
        <f>H31+J31</f>
        <v>0</v>
      </c>
      <c r="L31" s="15">
        <v>0</v>
      </c>
      <c r="M31" s="62">
        <f>ROUND((K31*(L31/100)),2)</f>
        <v>0</v>
      </c>
      <c r="N31" s="10"/>
      <c r="O31" s="144"/>
    </row>
    <row r="32" spans="1:15" x14ac:dyDescent="0.25">
      <c r="A32" s="140"/>
      <c r="B32" s="132" t="s">
        <v>766</v>
      </c>
      <c r="C32" s="132"/>
      <c r="D32" s="16" t="s">
        <v>656</v>
      </c>
      <c r="E32" s="104">
        <v>0.1</v>
      </c>
      <c r="F32" s="13" t="s">
        <v>22</v>
      </c>
      <c r="G32" s="61"/>
      <c r="H32" s="62">
        <f>ROUND((G32*E32),2)</f>
        <v>0</v>
      </c>
      <c r="I32" s="61"/>
      <c r="J32" s="61"/>
      <c r="K32" s="62">
        <f>H32+J32</f>
        <v>0</v>
      </c>
      <c r="L32" s="15">
        <v>20</v>
      </c>
      <c r="M32" s="62">
        <f>ROUND((K32*(L32/100)),2)</f>
        <v>0</v>
      </c>
      <c r="N32" s="10"/>
      <c r="O32" s="144"/>
    </row>
    <row r="33" spans="1:15" x14ac:dyDescent="0.25">
      <c r="A33" s="140"/>
      <c r="B33" s="132" t="s">
        <v>767</v>
      </c>
      <c r="C33" s="132"/>
      <c r="D33" s="16" t="s">
        <v>656</v>
      </c>
      <c r="E33" s="104">
        <v>0.1</v>
      </c>
      <c r="F33" s="13" t="s">
        <v>8</v>
      </c>
      <c r="G33" s="61"/>
      <c r="H33" s="62">
        <f>ROUND((G33*E33),2)</f>
        <v>0</v>
      </c>
      <c r="I33" s="61"/>
      <c r="J33" s="61"/>
      <c r="K33" s="62">
        <f>H33+J33</f>
        <v>0</v>
      </c>
      <c r="L33" s="15" t="s">
        <v>1017</v>
      </c>
      <c r="M33" s="61"/>
      <c r="N33" s="10"/>
      <c r="O33" s="144"/>
    </row>
    <row r="34" spans="1:15" x14ac:dyDescent="0.25">
      <c r="A34" s="140"/>
      <c r="B34" s="132" t="s">
        <v>768</v>
      </c>
      <c r="C34" s="132"/>
      <c r="D34" s="32" t="s">
        <v>655</v>
      </c>
      <c r="E34" s="104"/>
      <c r="F34" s="13"/>
      <c r="G34" s="62">
        <f>G31+G32+G33</f>
        <v>0</v>
      </c>
      <c r="H34" s="62">
        <f>H31+H32+H33</f>
        <v>0</v>
      </c>
      <c r="I34" s="62">
        <f>I31+I32+I33</f>
        <v>0</v>
      </c>
      <c r="J34" s="62">
        <f>J31+J32+J33</f>
        <v>0</v>
      </c>
      <c r="K34" s="62">
        <f>K31+K32+K33</f>
        <v>0</v>
      </c>
      <c r="L34" s="15"/>
      <c r="M34" s="62">
        <f>M31+M32+M33</f>
        <v>0</v>
      </c>
      <c r="N34" s="10"/>
      <c r="O34" s="144"/>
    </row>
    <row r="35" spans="1:15" x14ac:dyDescent="0.25">
      <c r="A35" s="140"/>
      <c r="B35" s="132" t="s">
        <v>769</v>
      </c>
      <c r="C35" s="132"/>
      <c r="D35" s="16" t="s">
        <v>657</v>
      </c>
      <c r="E35" s="104">
        <v>0.15</v>
      </c>
      <c r="F35" s="13" t="s">
        <v>21</v>
      </c>
      <c r="G35" s="61"/>
      <c r="H35" s="62">
        <f>ROUND((G35*E35),2)</f>
        <v>0</v>
      </c>
      <c r="I35" s="61"/>
      <c r="J35" s="61"/>
      <c r="K35" s="62">
        <f>H35+J35</f>
        <v>0</v>
      </c>
      <c r="L35" s="15">
        <v>0</v>
      </c>
      <c r="M35" s="62">
        <f>ROUND((K35*(L35/100)),2)</f>
        <v>0</v>
      </c>
      <c r="N35" s="10"/>
      <c r="O35" s="144"/>
    </row>
    <row r="36" spans="1:15" x14ac:dyDescent="0.25">
      <c r="A36" s="140"/>
      <c r="B36" s="132" t="s">
        <v>390</v>
      </c>
      <c r="C36" s="132"/>
      <c r="D36" s="16" t="s">
        <v>657</v>
      </c>
      <c r="E36" s="104">
        <v>0.15</v>
      </c>
      <c r="F36" s="13" t="s">
        <v>22</v>
      </c>
      <c r="G36" s="61"/>
      <c r="H36" s="62">
        <f>ROUND((G36*E36),2)</f>
        <v>0</v>
      </c>
      <c r="I36" s="61"/>
      <c r="J36" s="61"/>
      <c r="K36" s="62">
        <f>H36+J36</f>
        <v>0</v>
      </c>
      <c r="L36" s="15">
        <v>20</v>
      </c>
      <c r="M36" s="62">
        <f>ROUND((K36*(L36/100)),2)</f>
        <v>0</v>
      </c>
      <c r="N36" s="10"/>
      <c r="O36" s="144"/>
    </row>
    <row r="37" spans="1:15" x14ac:dyDescent="0.25">
      <c r="A37" s="140"/>
      <c r="B37" s="132" t="s">
        <v>391</v>
      </c>
      <c r="C37" s="132"/>
      <c r="D37" s="16" t="s">
        <v>657</v>
      </c>
      <c r="E37" s="104">
        <v>0.15</v>
      </c>
      <c r="F37" s="13" t="s">
        <v>8</v>
      </c>
      <c r="G37" s="61"/>
      <c r="H37" s="62">
        <f>ROUND((G37*E37),2)</f>
        <v>0</v>
      </c>
      <c r="I37" s="61"/>
      <c r="J37" s="61"/>
      <c r="K37" s="62">
        <f>H37+J37</f>
        <v>0</v>
      </c>
      <c r="L37" s="15" t="s">
        <v>1017</v>
      </c>
      <c r="M37" s="61"/>
      <c r="N37" s="10"/>
      <c r="O37" s="144"/>
    </row>
    <row r="38" spans="1:15" x14ac:dyDescent="0.25">
      <c r="A38" s="140"/>
      <c r="B38" s="132" t="s">
        <v>0</v>
      </c>
      <c r="C38" s="132"/>
      <c r="D38" s="90" t="s">
        <v>655</v>
      </c>
      <c r="E38" s="125"/>
      <c r="F38" s="63"/>
      <c r="G38" s="62">
        <f>G35+G36+G37</f>
        <v>0</v>
      </c>
      <c r="H38" s="62">
        <f>H35+H36+H37</f>
        <v>0</v>
      </c>
      <c r="I38" s="62">
        <f>I35+I36+I37</f>
        <v>0</v>
      </c>
      <c r="J38" s="62">
        <f>J35+J36+J37</f>
        <v>0</v>
      </c>
      <c r="K38" s="62">
        <f>K35+K36+K37</f>
        <v>0</v>
      </c>
      <c r="L38" s="64"/>
      <c r="M38" s="62">
        <f>M35+M36+M37</f>
        <v>0</v>
      </c>
      <c r="N38" s="10"/>
      <c r="O38" s="144"/>
    </row>
    <row r="39" spans="1:15" x14ac:dyDescent="0.25">
      <c r="A39" s="140"/>
      <c r="B39" s="132"/>
      <c r="C39" s="132"/>
      <c r="D39" s="91"/>
      <c r="E39" s="115"/>
      <c r="F39" s="69"/>
      <c r="G39" s="115"/>
      <c r="H39" s="115"/>
      <c r="I39" s="115"/>
      <c r="J39" s="115"/>
      <c r="K39" s="115"/>
      <c r="L39" s="82"/>
      <c r="M39" s="112"/>
      <c r="N39" s="10"/>
      <c r="O39" s="144"/>
    </row>
    <row r="40" spans="1:15" x14ac:dyDescent="0.25">
      <c r="A40" s="140"/>
      <c r="B40" s="132" t="s">
        <v>1</v>
      </c>
      <c r="C40" s="132"/>
      <c r="D40" s="43" t="s">
        <v>261</v>
      </c>
      <c r="E40" s="123"/>
      <c r="F40" s="44"/>
      <c r="G40" s="62">
        <f>G44+G48+G52</f>
        <v>0</v>
      </c>
      <c r="H40" s="62">
        <f>H44+H48+H52</f>
        <v>0</v>
      </c>
      <c r="I40" s="62">
        <f>I44+I48+I52</f>
        <v>0</v>
      </c>
      <c r="J40" s="62">
        <f>J44+J48+J52</f>
        <v>0</v>
      </c>
      <c r="K40" s="62">
        <f>K44+K48+K52</f>
        <v>0</v>
      </c>
      <c r="L40" s="45"/>
      <c r="M40" s="62">
        <f>M44+M48+M52</f>
        <v>0</v>
      </c>
      <c r="N40" s="10"/>
      <c r="O40" s="144"/>
    </row>
    <row r="41" spans="1:15" x14ac:dyDescent="0.25">
      <c r="A41" s="140"/>
      <c r="B41" s="132" t="s">
        <v>757</v>
      </c>
      <c r="C41" s="132"/>
      <c r="D41" s="16" t="s">
        <v>654</v>
      </c>
      <c r="E41" s="104">
        <v>0.02</v>
      </c>
      <c r="F41" s="13" t="s">
        <v>21</v>
      </c>
      <c r="G41" s="61"/>
      <c r="H41" s="62">
        <f>ROUND((G41*E41),2)</f>
        <v>0</v>
      </c>
      <c r="I41" s="61"/>
      <c r="J41" s="61"/>
      <c r="K41" s="62">
        <f>H41+J41</f>
        <v>0</v>
      </c>
      <c r="L41" s="15">
        <v>0</v>
      </c>
      <c r="M41" s="62">
        <f>ROUND((K41*(L41/100)),2)</f>
        <v>0</v>
      </c>
      <c r="N41" s="10"/>
      <c r="O41" s="144"/>
    </row>
    <row r="42" spans="1:15" x14ac:dyDescent="0.25">
      <c r="A42" s="140"/>
      <c r="B42" s="132" t="s">
        <v>758</v>
      </c>
      <c r="C42" s="132"/>
      <c r="D42" s="16" t="s">
        <v>654</v>
      </c>
      <c r="E42" s="104">
        <v>0.02</v>
      </c>
      <c r="F42" s="13" t="s">
        <v>22</v>
      </c>
      <c r="G42" s="61"/>
      <c r="H42" s="62">
        <f>ROUND((G42*E42),2)</f>
        <v>0</v>
      </c>
      <c r="I42" s="61"/>
      <c r="J42" s="61"/>
      <c r="K42" s="62">
        <f>H42+J42</f>
        <v>0</v>
      </c>
      <c r="L42" s="15">
        <v>20</v>
      </c>
      <c r="M42" s="62">
        <f>ROUND((K42*(L42/100)),2)</f>
        <v>0</v>
      </c>
      <c r="N42" s="10"/>
      <c r="O42" s="144"/>
    </row>
    <row r="43" spans="1:15" x14ac:dyDescent="0.25">
      <c r="A43" s="140"/>
      <c r="B43" s="132" t="s">
        <v>417</v>
      </c>
      <c r="C43" s="132"/>
      <c r="D43" s="16" t="s">
        <v>654</v>
      </c>
      <c r="E43" s="104">
        <v>0.02</v>
      </c>
      <c r="F43" s="13" t="s">
        <v>8</v>
      </c>
      <c r="G43" s="61"/>
      <c r="H43" s="62">
        <f>ROUND((G43*E43),2)</f>
        <v>0</v>
      </c>
      <c r="I43" s="61"/>
      <c r="J43" s="61"/>
      <c r="K43" s="62">
        <f>H43+J43</f>
        <v>0</v>
      </c>
      <c r="L43" s="15" t="s">
        <v>1017</v>
      </c>
      <c r="M43" s="61"/>
      <c r="N43" s="10"/>
      <c r="O43" s="144"/>
    </row>
    <row r="44" spans="1:15" x14ac:dyDescent="0.25">
      <c r="A44" s="140"/>
      <c r="B44" s="132" t="s">
        <v>418</v>
      </c>
      <c r="C44" s="132"/>
      <c r="D44" s="32" t="s">
        <v>655</v>
      </c>
      <c r="E44" s="104"/>
      <c r="F44" s="13"/>
      <c r="G44" s="62">
        <f>G41+G42+G43</f>
        <v>0</v>
      </c>
      <c r="H44" s="62">
        <f>H41+H42+H43</f>
        <v>0</v>
      </c>
      <c r="I44" s="62">
        <f>I41+I42+I43</f>
        <v>0</v>
      </c>
      <c r="J44" s="62">
        <f>J41+J42+J43</f>
        <v>0</v>
      </c>
      <c r="K44" s="62">
        <f>K41+K42+K43</f>
        <v>0</v>
      </c>
      <c r="L44" s="15"/>
      <c r="M44" s="62">
        <f>M41+M42+M43</f>
        <v>0</v>
      </c>
      <c r="N44" s="10"/>
      <c r="O44" s="144"/>
    </row>
    <row r="45" spans="1:15" x14ac:dyDescent="0.25">
      <c r="A45" s="140"/>
      <c r="B45" s="132" t="s">
        <v>419</v>
      </c>
      <c r="C45" s="132"/>
      <c r="D45" s="16" t="s">
        <v>656</v>
      </c>
      <c r="E45" s="104">
        <v>0.1</v>
      </c>
      <c r="F45" s="13" t="s">
        <v>21</v>
      </c>
      <c r="G45" s="61"/>
      <c r="H45" s="62">
        <f>ROUND((G45*E45),2)</f>
        <v>0</v>
      </c>
      <c r="I45" s="61"/>
      <c r="J45" s="61"/>
      <c r="K45" s="62">
        <f>H45+J45</f>
        <v>0</v>
      </c>
      <c r="L45" s="15">
        <v>0</v>
      </c>
      <c r="M45" s="62">
        <f>ROUND((K45*(L45/100)),2)</f>
        <v>0</v>
      </c>
      <c r="N45" s="10"/>
      <c r="O45" s="144"/>
    </row>
    <row r="46" spans="1:15" x14ac:dyDescent="0.25">
      <c r="A46" s="140"/>
      <c r="B46" s="132" t="s">
        <v>1158</v>
      </c>
      <c r="C46" s="132"/>
      <c r="D46" s="16" t="s">
        <v>656</v>
      </c>
      <c r="E46" s="104">
        <v>0.1</v>
      </c>
      <c r="F46" s="13" t="s">
        <v>22</v>
      </c>
      <c r="G46" s="61"/>
      <c r="H46" s="62">
        <f>ROUND((G46*E46),2)</f>
        <v>0</v>
      </c>
      <c r="I46" s="61"/>
      <c r="J46" s="61"/>
      <c r="K46" s="62">
        <f>H46+J46</f>
        <v>0</v>
      </c>
      <c r="L46" s="15">
        <v>20</v>
      </c>
      <c r="M46" s="62">
        <f>ROUND((K46*(L46/100)),2)</f>
        <v>0</v>
      </c>
      <c r="N46" s="10"/>
      <c r="O46" s="144"/>
    </row>
    <row r="47" spans="1:15" x14ac:dyDescent="0.25">
      <c r="A47" s="140"/>
      <c r="B47" s="132" t="s">
        <v>1159</v>
      </c>
      <c r="C47" s="132"/>
      <c r="D47" s="16" t="s">
        <v>656</v>
      </c>
      <c r="E47" s="104">
        <v>0.1</v>
      </c>
      <c r="F47" s="13" t="s">
        <v>8</v>
      </c>
      <c r="G47" s="61"/>
      <c r="H47" s="62">
        <f>ROUND((G47*E47),2)</f>
        <v>0</v>
      </c>
      <c r="I47" s="61"/>
      <c r="J47" s="61"/>
      <c r="K47" s="62">
        <f>H47+J47</f>
        <v>0</v>
      </c>
      <c r="L47" s="15" t="s">
        <v>1017</v>
      </c>
      <c r="M47" s="61"/>
      <c r="N47" s="10"/>
      <c r="O47" s="144"/>
    </row>
    <row r="48" spans="1:15" x14ac:dyDescent="0.25">
      <c r="A48" s="140"/>
      <c r="B48" s="132" t="s">
        <v>1160</v>
      </c>
      <c r="C48" s="132"/>
      <c r="D48" s="32" t="s">
        <v>655</v>
      </c>
      <c r="E48" s="104"/>
      <c r="F48" s="13"/>
      <c r="G48" s="62">
        <f>G45+G46+G47</f>
        <v>0</v>
      </c>
      <c r="H48" s="62">
        <f>H45+H46+H47</f>
        <v>0</v>
      </c>
      <c r="I48" s="62">
        <f>I45+I46+I47</f>
        <v>0</v>
      </c>
      <c r="J48" s="62">
        <f>J45+J46+J47</f>
        <v>0</v>
      </c>
      <c r="K48" s="62">
        <f>K45+K46+K47</f>
        <v>0</v>
      </c>
      <c r="L48" s="15"/>
      <c r="M48" s="62">
        <f>M45+M46+M47</f>
        <v>0</v>
      </c>
      <c r="N48" s="10"/>
      <c r="O48" s="144"/>
    </row>
    <row r="49" spans="1:15" x14ac:dyDescent="0.25">
      <c r="A49" s="140"/>
      <c r="B49" s="132" t="s">
        <v>563</v>
      </c>
      <c r="C49" s="132"/>
      <c r="D49" s="16" t="s">
        <v>657</v>
      </c>
      <c r="E49" s="104">
        <v>0.15</v>
      </c>
      <c r="F49" s="13" t="s">
        <v>21</v>
      </c>
      <c r="G49" s="61"/>
      <c r="H49" s="62">
        <f>ROUND((G49*E49),2)</f>
        <v>0</v>
      </c>
      <c r="I49" s="61"/>
      <c r="J49" s="61"/>
      <c r="K49" s="62">
        <f>H49+J49</f>
        <v>0</v>
      </c>
      <c r="L49" s="15">
        <v>0</v>
      </c>
      <c r="M49" s="62">
        <f>ROUND((K49*(L49/100)),2)</f>
        <v>0</v>
      </c>
      <c r="N49" s="10"/>
      <c r="O49" s="144"/>
    </row>
    <row r="50" spans="1:15" x14ac:dyDescent="0.25">
      <c r="A50" s="140"/>
      <c r="B50" s="132" t="s">
        <v>564</v>
      </c>
      <c r="C50" s="132"/>
      <c r="D50" s="16" t="s">
        <v>657</v>
      </c>
      <c r="E50" s="104">
        <v>0.15</v>
      </c>
      <c r="F50" s="13" t="s">
        <v>22</v>
      </c>
      <c r="G50" s="61"/>
      <c r="H50" s="62">
        <f>ROUND((G50*E50),2)</f>
        <v>0</v>
      </c>
      <c r="I50" s="61"/>
      <c r="J50" s="61"/>
      <c r="K50" s="62">
        <f>H50+J50</f>
        <v>0</v>
      </c>
      <c r="L50" s="15">
        <v>20</v>
      </c>
      <c r="M50" s="62">
        <f>ROUND((K50*(L50/100)),2)</f>
        <v>0</v>
      </c>
      <c r="N50" s="10"/>
      <c r="O50" s="144"/>
    </row>
    <row r="51" spans="1:15" x14ac:dyDescent="0.25">
      <c r="A51" s="140"/>
      <c r="B51" s="132" t="s">
        <v>565</v>
      </c>
      <c r="C51" s="132"/>
      <c r="D51" s="16" t="s">
        <v>657</v>
      </c>
      <c r="E51" s="104">
        <v>0.15</v>
      </c>
      <c r="F51" s="13" t="s">
        <v>8</v>
      </c>
      <c r="G51" s="61"/>
      <c r="H51" s="62">
        <f>ROUND((G51*E51),2)</f>
        <v>0</v>
      </c>
      <c r="I51" s="61"/>
      <c r="J51" s="61"/>
      <c r="K51" s="62">
        <f>H51+J51</f>
        <v>0</v>
      </c>
      <c r="L51" s="15" t="s">
        <v>1017</v>
      </c>
      <c r="M51" s="61"/>
      <c r="N51" s="10"/>
      <c r="O51" s="144"/>
    </row>
    <row r="52" spans="1:15" x14ac:dyDescent="0.25">
      <c r="A52" s="140"/>
      <c r="B52" s="132" t="s">
        <v>566</v>
      </c>
      <c r="C52" s="132"/>
      <c r="D52" s="90" t="s">
        <v>655</v>
      </c>
      <c r="E52" s="125"/>
      <c r="F52" s="63"/>
      <c r="G52" s="62">
        <f>G49+G50+G51</f>
        <v>0</v>
      </c>
      <c r="H52" s="62">
        <f>H49+H50+H51</f>
        <v>0</v>
      </c>
      <c r="I52" s="62">
        <f>I49+I50+I51</f>
        <v>0</v>
      </c>
      <c r="J52" s="62">
        <f>J49+J50+J51</f>
        <v>0</v>
      </c>
      <c r="K52" s="62">
        <f>K49+K50+K51</f>
        <v>0</v>
      </c>
      <c r="L52" s="64"/>
      <c r="M52" s="62">
        <f>M49+M50+M51</f>
        <v>0</v>
      </c>
      <c r="N52" s="10"/>
      <c r="O52" s="144"/>
    </row>
    <row r="53" spans="1:15" x14ac:dyDescent="0.25">
      <c r="A53" s="140"/>
      <c r="B53" s="132"/>
      <c r="C53" s="132"/>
      <c r="D53" s="91"/>
      <c r="E53" s="115"/>
      <c r="F53" s="69"/>
      <c r="G53" s="115"/>
      <c r="H53" s="115"/>
      <c r="I53" s="115"/>
      <c r="J53" s="115"/>
      <c r="K53" s="115"/>
      <c r="L53" s="82"/>
      <c r="M53" s="112"/>
      <c r="N53" s="10"/>
      <c r="O53" s="144"/>
    </row>
    <row r="54" spans="1:15" x14ac:dyDescent="0.25">
      <c r="A54" s="140"/>
      <c r="B54" s="132" t="s">
        <v>567</v>
      </c>
      <c r="C54" s="132"/>
      <c r="D54" s="43" t="s">
        <v>262</v>
      </c>
      <c r="E54" s="123"/>
      <c r="F54" s="44"/>
      <c r="G54" s="62">
        <f>G58+G62+G66</f>
        <v>0</v>
      </c>
      <c r="H54" s="62">
        <f>H58+H62+H66</f>
        <v>0</v>
      </c>
      <c r="I54" s="62">
        <f>I58+I62+I66</f>
        <v>0</v>
      </c>
      <c r="J54" s="62">
        <f>J58+J62+J66</f>
        <v>0</v>
      </c>
      <c r="K54" s="62">
        <f>K58+K62+K66</f>
        <v>0</v>
      </c>
      <c r="L54" s="45"/>
      <c r="M54" s="62">
        <f>M58+M62+M66</f>
        <v>0</v>
      </c>
      <c r="N54" s="10"/>
      <c r="O54" s="144"/>
    </row>
    <row r="55" spans="1:15" x14ac:dyDescent="0.25">
      <c r="A55" s="140"/>
      <c r="B55" s="132" t="s">
        <v>568</v>
      </c>
      <c r="C55" s="132"/>
      <c r="D55" s="16" t="s">
        <v>654</v>
      </c>
      <c r="E55" s="104">
        <v>0.02</v>
      </c>
      <c r="F55" s="13" t="s">
        <v>21</v>
      </c>
      <c r="G55" s="61"/>
      <c r="H55" s="62">
        <f>ROUND((G55*E55),2)</f>
        <v>0</v>
      </c>
      <c r="I55" s="61"/>
      <c r="J55" s="61"/>
      <c r="K55" s="62">
        <f>H55+J55</f>
        <v>0</v>
      </c>
      <c r="L55" s="15">
        <v>0</v>
      </c>
      <c r="M55" s="62">
        <f>ROUND((K55*(L55/100)),2)</f>
        <v>0</v>
      </c>
      <c r="N55" s="10"/>
      <c r="O55" s="144"/>
    </row>
    <row r="56" spans="1:15" x14ac:dyDescent="0.25">
      <c r="A56" s="140"/>
      <c r="B56" s="132" t="s">
        <v>569</v>
      </c>
      <c r="C56" s="132"/>
      <c r="D56" s="16" t="s">
        <v>654</v>
      </c>
      <c r="E56" s="104">
        <v>0.02</v>
      </c>
      <c r="F56" s="13" t="s">
        <v>22</v>
      </c>
      <c r="G56" s="61"/>
      <c r="H56" s="62">
        <f>ROUND((G56*E56),2)</f>
        <v>0</v>
      </c>
      <c r="I56" s="61"/>
      <c r="J56" s="61"/>
      <c r="K56" s="62">
        <f>H56+J56</f>
        <v>0</v>
      </c>
      <c r="L56" s="15">
        <v>20</v>
      </c>
      <c r="M56" s="62">
        <f>ROUND((K56*(L56/100)),2)</f>
        <v>0</v>
      </c>
      <c r="N56" s="10"/>
      <c r="O56" s="144"/>
    </row>
    <row r="57" spans="1:15" x14ac:dyDescent="0.25">
      <c r="A57" s="140"/>
      <c r="B57" s="132" t="s">
        <v>570</v>
      </c>
      <c r="C57" s="132"/>
      <c r="D57" s="16" t="s">
        <v>654</v>
      </c>
      <c r="E57" s="104">
        <v>0.02</v>
      </c>
      <c r="F57" s="13" t="s">
        <v>8</v>
      </c>
      <c r="G57" s="61"/>
      <c r="H57" s="62">
        <f>ROUND((G57*E57),2)</f>
        <v>0</v>
      </c>
      <c r="I57" s="61"/>
      <c r="J57" s="61"/>
      <c r="K57" s="62">
        <f>H57+J57</f>
        <v>0</v>
      </c>
      <c r="L57" s="15" t="s">
        <v>1017</v>
      </c>
      <c r="M57" s="61"/>
      <c r="N57" s="10"/>
      <c r="O57" s="144"/>
    </row>
    <row r="58" spans="1:15" x14ac:dyDescent="0.25">
      <c r="A58" s="140"/>
      <c r="B58" s="132" t="s">
        <v>59</v>
      </c>
      <c r="C58" s="132"/>
      <c r="D58" s="32" t="s">
        <v>655</v>
      </c>
      <c r="E58" s="104"/>
      <c r="F58" s="13"/>
      <c r="G58" s="62">
        <f>G55+G56+G57</f>
        <v>0</v>
      </c>
      <c r="H58" s="62">
        <f>H55+H56+H57</f>
        <v>0</v>
      </c>
      <c r="I58" s="62">
        <f>I55+I56+I57</f>
        <v>0</v>
      </c>
      <c r="J58" s="62">
        <f>J55+J56+J57</f>
        <v>0</v>
      </c>
      <c r="K58" s="62">
        <f>K55+K56+K57</f>
        <v>0</v>
      </c>
      <c r="L58" s="15"/>
      <c r="M58" s="62">
        <f>M55+M56+M57</f>
        <v>0</v>
      </c>
      <c r="N58" s="10"/>
      <c r="O58" s="144"/>
    </row>
    <row r="59" spans="1:15" x14ac:dyDescent="0.25">
      <c r="A59" s="140"/>
      <c r="B59" s="132" t="s">
        <v>60</v>
      </c>
      <c r="C59" s="132"/>
      <c r="D59" s="16" t="s">
        <v>656</v>
      </c>
      <c r="E59" s="104">
        <v>0.1</v>
      </c>
      <c r="F59" s="13" t="s">
        <v>21</v>
      </c>
      <c r="G59" s="61"/>
      <c r="H59" s="62">
        <f>ROUND((G59*E59),2)</f>
        <v>0</v>
      </c>
      <c r="I59" s="61"/>
      <c r="J59" s="61"/>
      <c r="K59" s="62">
        <f>H59+J59</f>
        <v>0</v>
      </c>
      <c r="L59" s="15">
        <v>0</v>
      </c>
      <c r="M59" s="62">
        <f>ROUND((K59*(L59/100)),2)</f>
        <v>0</v>
      </c>
      <c r="N59" s="10"/>
      <c r="O59" s="144"/>
    </row>
    <row r="60" spans="1:15" x14ac:dyDescent="0.25">
      <c r="A60" s="140"/>
      <c r="B60" s="132" t="s">
        <v>61</v>
      </c>
      <c r="C60" s="132"/>
      <c r="D60" s="16" t="s">
        <v>656</v>
      </c>
      <c r="E60" s="104">
        <v>0.1</v>
      </c>
      <c r="F60" s="13" t="s">
        <v>22</v>
      </c>
      <c r="G60" s="61"/>
      <c r="H60" s="62">
        <f>ROUND((G60*E60),2)</f>
        <v>0</v>
      </c>
      <c r="I60" s="61"/>
      <c r="J60" s="61"/>
      <c r="K60" s="62">
        <f>H60+J60</f>
        <v>0</v>
      </c>
      <c r="L60" s="15">
        <v>20</v>
      </c>
      <c r="M60" s="62">
        <f>ROUND((K60*(L60/100)),2)</f>
        <v>0</v>
      </c>
      <c r="N60" s="10"/>
      <c r="O60" s="144"/>
    </row>
    <row r="61" spans="1:15" x14ac:dyDescent="0.25">
      <c r="A61" s="140"/>
      <c r="B61" s="132" t="s">
        <v>1172</v>
      </c>
      <c r="C61" s="132"/>
      <c r="D61" s="16" t="s">
        <v>656</v>
      </c>
      <c r="E61" s="104">
        <v>0.1</v>
      </c>
      <c r="F61" s="13" t="s">
        <v>8</v>
      </c>
      <c r="G61" s="61"/>
      <c r="H61" s="62">
        <f>ROUND((G61*E61),2)</f>
        <v>0</v>
      </c>
      <c r="I61" s="61"/>
      <c r="J61" s="61"/>
      <c r="K61" s="62">
        <f>H61+J61</f>
        <v>0</v>
      </c>
      <c r="L61" s="15" t="s">
        <v>1017</v>
      </c>
      <c r="M61" s="61"/>
      <c r="N61" s="10"/>
      <c r="O61" s="144"/>
    </row>
    <row r="62" spans="1:15" x14ac:dyDescent="0.25">
      <c r="A62" s="140"/>
      <c r="B62" s="132" t="s">
        <v>1173</v>
      </c>
      <c r="C62" s="132"/>
      <c r="D62" s="32" t="s">
        <v>655</v>
      </c>
      <c r="E62" s="104"/>
      <c r="F62" s="13"/>
      <c r="G62" s="62">
        <f>G59+G60+G61</f>
        <v>0</v>
      </c>
      <c r="H62" s="62">
        <f>H59+H60+H61</f>
        <v>0</v>
      </c>
      <c r="I62" s="62">
        <f>I59+I60+I61</f>
        <v>0</v>
      </c>
      <c r="J62" s="62">
        <f>J59+J60+J61</f>
        <v>0</v>
      </c>
      <c r="K62" s="62">
        <f>K59+K60+K61</f>
        <v>0</v>
      </c>
      <c r="L62" s="15"/>
      <c r="M62" s="62">
        <f>M59+M60+M61</f>
        <v>0</v>
      </c>
      <c r="N62" s="10"/>
      <c r="O62" s="144"/>
    </row>
    <row r="63" spans="1:15" x14ac:dyDescent="0.25">
      <c r="A63" s="140"/>
      <c r="B63" s="132" t="s">
        <v>1174</v>
      </c>
      <c r="C63" s="132"/>
      <c r="D63" s="16" t="s">
        <v>657</v>
      </c>
      <c r="E63" s="104">
        <v>0.15</v>
      </c>
      <c r="F63" s="13" t="s">
        <v>21</v>
      </c>
      <c r="G63" s="61"/>
      <c r="H63" s="62">
        <f>ROUND((G63*E63),2)</f>
        <v>0</v>
      </c>
      <c r="I63" s="61"/>
      <c r="J63" s="61"/>
      <c r="K63" s="62">
        <f>H63+J63</f>
        <v>0</v>
      </c>
      <c r="L63" s="15">
        <v>0</v>
      </c>
      <c r="M63" s="62">
        <f>ROUND((K63*(L63/100)),2)</f>
        <v>0</v>
      </c>
      <c r="N63" s="10"/>
      <c r="O63" s="144"/>
    </row>
    <row r="64" spans="1:15" x14ac:dyDescent="0.25">
      <c r="A64" s="140"/>
      <c r="B64" s="132" t="s">
        <v>1175</v>
      </c>
      <c r="C64" s="132"/>
      <c r="D64" s="16" t="s">
        <v>657</v>
      </c>
      <c r="E64" s="104">
        <v>0.15</v>
      </c>
      <c r="F64" s="13" t="s">
        <v>22</v>
      </c>
      <c r="G64" s="61"/>
      <c r="H64" s="62">
        <f>ROUND((G64*E64),2)</f>
        <v>0</v>
      </c>
      <c r="I64" s="61"/>
      <c r="J64" s="61"/>
      <c r="K64" s="62">
        <f>H64+J64</f>
        <v>0</v>
      </c>
      <c r="L64" s="15">
        <v>20</v>
      </c>
      <c r="M64" s="62">
        <f>ROUND((K64*(L64/100)),2)</f>
        <v>0</v>
      </c>
      <c r="N64" s="10"/>
      <c r="O64" s="144"/>
    </row>
    <row r="65" spans="1:15" x14ac:dyDescent="0.25">
      <c r="A65" s="140"/>
      <c r="B65" s="132" t="s">
        <v>464</v>
      </c>
      <c r="C65" s="132"/>
      <c r="D65" s="16" t="s">
        <v>657</v>
      </c>
      <c r="E65" s="104">
        <v>0.15</v>
      </c>
      <c r="F65" s="13" t="s">
        <v>8</v>
      </c>
      <c r="G65" s="61"/>
      <c r="H65" s="62">
        <f>ROUND((G65*E65),2)</f>
        <v>0</v>
      </c>
      <c r="I65" s="61"/>
      <c r="J65" s="61"/>
      <c r="K65" s="62">
        <f>H65+J65</f>
        <v>0</v>
      </c>
      <c r="L65" s="15" t="s">
        <v>1017</v>
      </c>
      <c r="M65" s="61"/>
      <c r="N65" s="10"/>
      <c r="O65" s="144"/>
    </row>
    <row r="66" spans="1:15" x14ac:dyDescent="0.25">
      <c r="A66" s="140"/>
      <c r="B66" s="132" t="s">
        <v>1087</v>
      </c>
      <c r="C66" s="132"/>
      <c r="D66" s="90" t="s">
        <v>655</v>
      </c>
      <c r="E66" s="125"/>
      <c r="F66" s="63"/>
      <c r="G66" s="62">
        <f>G63+G64+G65</f>
        <v>0</v>
      </c>
      <c r="H66" s="62">
        <f>H63+H64+H65</f>
        <v>0</v>
      </c>
      <c r="I66" s="62">
        <f>I63+I64+I65</f>
        <v>0</v>
      </c>
      <c r="J66" s="62">
        <f>J63+J64+J65</f>
        <v>0</v>
      </c>
      <c r="K66" s="62">
        <f>K63+K64+K65</f>
        <v>0</v>
      </c>
      <c r="L66" s="64"/>
      <c r="M66" s="62">
        <f>M63+M64+M65</f>
        <v>0</v>
      </c>
      <c r="N66" s="10"/>
      <c r="O66" s="144"/>
    </row>
    <row r="67" spans="1:15" x14ac:dyDescent="0.25">
      <c r="A67" s="140"/>
      <c r="B67" s="132"/>
      <c r="C67" s="132"/>
      <c r="D67" s="91"/>
      <c r="E67" s="115"/>
      <c r="F67" s="69"/>
      <c r="G67" s="115"/>
      <c r="H67" s="115"/>
      <c r="I67" s="115"/>
      <c r="J67" s="115"/>
      <c r="K67" s="115"/>
      <c r="L67" s="82"/>
      <c r="M67" s="112"/>
      <c r="N67" s="10"/>
      <c r="O67" s="144"/>
    </row>
    <row r="68" spans="1:15" ht="30" x14ac:dyDescent="0.25">
      <c r="A68" s="140"/>
      <c r="B68" s="132" t="s">
        <v>1088</v>
      </c>
      <c r="C68" s="132"/>
      <c r="D68" s="43" t="s">
        <v>263</v>
      </c>
      <c r="E68" s="123"/>
      <c r="F68" s="44"/>
      <c r="G68" s="62">
        <f>G72+G76+G80</f>
        <v>0</v>
      </c>
      <c r="H68" s="62">
        <f>H72+H76+H80</f>
        <v>0</v>
      </c>
      <c r="I68" s="62">
        <f>I72+I76+I80</f>
        <v>0</v>
      </c>
      <c r="J68" s="62">
        <f>J72+J76+J80</f>
        <v>0</v>
      </c>
      <c r="K68" s="62">
        <f>K72+K76+K80</f>
        <v>0</v>
      </c>
      <c r="L68" s="45"/>
      <c r="M68" s="62">
        <f>M72+M76+M80</f>
        <v>0</v>
      </c>
      <c r="N68" s="10"/>
      <c r="O68" s="144"/>
    </row>
    <row r="69" spans="1:15" x14ac:dyDescent="0.25">
      <c r="A69" s="140"/>
      <c r="B69" s="132" t="s">
        <v>1089</v>
      </c>
      <c r="C69" s="132"/>
      <c r="D69" s="16" t="s">
        <v>654</v>
      </c>
      <c r="E69" s="104">
        <v>0.02</v>
      </c>
      <c r="F69" s="13" t="s">
        <v>21</v>
      </c>
      <c r="G69" s="61"/>
      <c r="H69" s="62">
        <f>ROUND((G69*E69),2)</f>
        <v>0</v>
      </c>
      <c r="I69" s="61"/>
      <c r="J69" s="61"/>
      <c r="K69" s="62">
        <f>H69+J69</f>
        <v>0</v>
      </c>
      <c r="L69" s="15">
        <v>0</v>
      </c>
      <c r="M69" s="62">
        <f>ROUND((K69*(L69/100)),2)</f>
        <v>0</v>
      </c>
      <c r="N69" s="10"/>
      <c r="O69" s="144"/>
    </row>
    <row r="70" spans="1:15" x14ac:dyDescent="0.25">
      <c r="A70" s="140"/>
      <c r="B70" s="132" t="s">
        <v>1090</v>
      </c>
      <c r="C70" s="132"/>
      <c r="D70" s="16" t="s">
        <v>654</v>
      </c>
      <c r="E70" s="104">
        <v>0.02</v>
      </c>
      <c r="F70" s="13" t="s">
        <v>22</v>
      </c>
      <c r="G70" s="61"/>
      <c r="H70" s="62">
        <f>ROUND((G70*E70),2)</f>
        <v>0</v>
      </c>
      <c r="I70" s="61"/>
      <c r="J70" s="61"/>
      <c r="K70" s="62">
        <f>H70+J70</f>
        <v>0</v>
      </c>
      <c r="L70" s="15">
        <v>20</v>
      </c>
      <c r="M70" s="62">
        <f>ROUND((K70*(L70/100)),2)</f>
        <v>0</v>
      </c>
      <c r="N70" s="10"/>
      <c r="O70" s="144"/>
    </row>
    <row r="71" spans="1:15" x14ac:dyDescent="0.25">
      <c r="A71" s="140"/>
      <c r="B71" s="132" t="s">
        <v>1091</v>
      </c>
      <c r="C71" s="132"/>
      <c r="D71" s="16" t="s">
        <v>654</v>
      </c>
      <c r="E71" s="104">
        <v>0.02</v>
      </c>
      <c r="F71" s="13" t="s">
        <v>8</v>
      </c>
      <c r="G71" s="61"/>
      <c r="H71" s="62">
        <f>ROUND((G71*E71),2)</f>
        <v>0</v>
      </c>
      <c r="I71" s="61"/>
      <c r="J71" s="61"/>
      <c r="K71" s="62">
        <f>H71+J71</f>
        <v>0</v>
      </c>
      <c r="L71" s="15" t="s">
        <v>1017</v>
      </c>
      <c r="M71" s="61"/>
      <c r="N71" s="10"/>
      <c r="O71" s="144"/>
    </row>
    <row r="72" spans="1:15" x14ac:dyDescent="0.25">
      <c r="A72" s="140"/>
      <c r="B72" s="132" t="s">
        <v>1092</v>
      </c>
      <c r="C72" s="132"/>
      <c r="D72" s="32" t="s">
        <v>655</v>
      </c>
      <c r="E72" s="104"/>
      <c r="F72" s="13"/>
      <c r="G72" s="62">
        <f>G69+G70+G71</f>
        <v>0</v>
      </c>
      <c r="H72" s="62">
        <f>H69+H70+H71</f>
        <v>0</v>
      </c>
      <c r="I72" s="62">
        <f>I69+I70+I71</f>
        <v>0</v>
      </c>
      <c r="J72" s="62">
        <f>J69+J70+J71</f>
        <v>0</v>
      </c>
      <c r="K72" s="62">
        <f>K69+K70+K71</f>
        <v>0</v>
      </c>
      <c r="L72" s="15"/>
      <c r="M72" s="62">
        <f>M69+M70+M71</f>
        <v>0</v>
      </c>
      <c r="N72" s="10"/>
      <c r="O72" s="144"/>
    </row>
    <row r="73" spans="1:15" x14ac:dyDescent="0.25">
      <c r="A73" s="140"/>
      <c r="B73" s="132" t="s">
        <v>242</v>
      </c>
      <c r="C73" s="132"/>
      <c r="D73" s="16" t="s">
        <v>656</v>
      </c>
      <c r="E73" s="104">
        <v>0.1</v>
      </c>
      <c r="F73" s="13" t="s">
        <v>21</v>
      </c>
      <c r="G73" s="61"/>
      <c r="H73" s="62">
        <f>ROUND((G73*E73),2)</f>
        <v>0</v>
      </c>
      <c r="I73" s="61"/>
      <c r="J73" s="61"/>
      <c r="K73" s="62">
        <f>H73+J73</f>
        <v>0</v>
      </c>
      <c r="L73" s="15">
        <v>0</v>
      </c>
      <c r="M73" s="62">
        <f>ROUND((K73*(L73/100)),2)</f>
        <v>0</v>
      </c>
      <c r="N73" s="10"/>
      <c r="O73" s="144"/>
    </row>
    <row r="74" spans="1:15" x14ac:dyDescent="0.25">
      <c r="A74" s="140"/>
      <c r="B74" s="132" t="s">
        <v>690</v>
      </c>
      <c r="C74" s="132"/>
      <c r="D74" s="16" t="s">
        <v>656</v>
      </c>
      <c r="E74" s="104">
        <v>0.1</v>
      </c>
      <c r="F74" s="13" t="s">
        <v>22</v>
      </c>
      <c r="G74" s="61"/>
      <c r="H74" s="62">
        <f>ROUND((G74*E74),2)</f>
        <v>0</v>
      </c>
      <c r="I74" s="61"/>
      <c r="J74" s="61"/>
      <c r="K74" s="62">
        <f>H74+J74</f>
        <v>0</v>
      </c>
      <c r="L74" s="15">
        <v>20</v>
      </c>
      <c r="M74" s="62">
        <f>ROUND((K74*(L74/100)),2)</f>
        <v>0</v>
      </c>
      <c r="N74" s="10"/>
      <c r="O74" s="144"/>
    </row>
    <row r="75" spans="1:15" x14ac:dyDescent="0.25">
      <c r="A75" s="140"/>
      <c r="B75" s="132" t="s">
        <v>691</v>
      </c>
      <c r="C75" s="132"/>
      <c r="D75" s="16" t="s">
        <v>656</v>
      </c>
      <c r="E75" s="104">
        <v>0.1</v>
      </c>
      <c r="F75" s="13" t="s">
        <v>8</v>
      </c>
      <c r="G75" s="61"/>
      <c r="H75" s="62">
        <f>ROUND((G75*E75),2)</f>
        <v>0</v>
      </c>
      <c r="I75" s="61"/>
      <c r="J75" s="61"/>
      <c r="K75" s="62">
        <f>H75+J75</f>
        <v>0</v>
      </c>
      <c r="L75" s="15" t="s">
        <v>1017</v>
      </c>
      <c r="M75" s="61"/>
      <c r="N75" s="10"/>
      <c r="O75" s="144"/>
    </row>
    <row r="76" spans="1:15" x14ac:dyDescent="0.25">
      <c r="A76" s="140"/>
      <c r="B76" s="132" t="s">
        <v>692</v>
      </c>
      <c r="C76" s="132"/>
      <c r="D76" s="32" t="s">
        <v>655</v>
      </c>
      <c r="E76" s="104"/>
      <c r="F76" s="13"/>
      <c r="G76" s="62">
        <f>G73+G74+G75</f>
        <v>0</v>
      </c>
      <c r="H76" s="62">
        <f>H73+H74+H75</f>
        <v>0</v>
      </c>
      <c r="I76" s="62">
        <f>I73+I74+I75</f>
        <v>0</v>
      </c>
      <c r="J76" s="62">
        <f>J73+J74+J75</f>
        <v>0</v>
      </c>
      <c r="K76" s="62">
        <f>K73+K74+K75</f>
        <v>0</v>
      </c>
      <c r="L76" s="15"/>
      <c r="M76" s="62">
        <f>M73+M74+M75</f>
        <v>0</v>
      </c>
      <c r="N76" s="10"/>
      <c r="O76" s="144"/>
    </row>
    <row r="77" spans="1:15" x14ac:dyDescent="0.25">
      <c r="A77" s="140"/>
      <c r="B77" s="132" t="s">
        <v>693</v>
      </c>
      <c r="C77" s="132"/>
      <c r="D77" s="16" t="s">
        <v>657</v>
      </c>
      <c r="E77" s="104">
        <v>0.15</v>
      </c>
      <c r="F77" s="13" t="s">
        <v>21</v>
      </c>
      <c r="G77" s="61"/>
      <c r="H77" s="62">
        <f>ROUND((G77*E77),2)</f>
        <v>0</v>
      </c>
      <c r="I77" s="61"/>
      <c r="J77" s="61"/>
      <c r="K77" s="62">
        <f>H77+J77</f>
        <v>0</v>
      </c>
      <c r="L77" s="15">
        <v>0</v>
      </c>
      <c r="M77" s="62">
        <f>ROUND((K77*(L77/100)),2)</f>
        <v>0</v>
      </c>
      <c r="N77" s="10"/>
      <c r="O77" s="144"/>
    </row>
    <row r="78" spans="1:15" x14ac:dyDescent="0.25">
      <c r="A78" s="140"/>
      <c r="B78" s="132" t="s">
        <v>93</v>
      </c>
      <c r="C78" s="132"/>
      <c r="D78" s="16" t="s">
        <v>657</v>
      </c>
      <c r="E78" s="104">
        <v>0.15</v>
      </c>
      <c r="F78" s="13" t="s">
        <v>22</v>
      </c>
      <c r="G78" s="61"/>
      <c r="H78" s="62">
        <f>ROUND((G78*E78),2)</f>
        <v>0</v>
      </c>
      <c r="I78" s="61"/>
      <c r="J78" s="61"/>
      <c r="K78" s="62">
        <f>H78+J78</f>
        <v>0</v>
      </c>
      <c r="L78" s="15">
        <v>20</v>
      </c>
      <c r="M78" s="62">
        <f>ROUND((K78*(L78/100)),2)</f>
        <v>0</v>
      </c>
      <c r="N78" s="10"/>
      <c r="O78" s="144"/>
    </row>
    <row r="79" spans="1:15" x14ac:dyDescent="0.25">
      <c r="A79" s="140"/>
      <c r="B79" s="132" t="s">
        <v>94</v>
      </c>
      <c r="C79" s="132"/>
      <c r="D79" s="16" t="s">
        <v>657</v>
      </c>
      <c r="E79" s="104">
        <v>0.15</v>
      </c>
      <c r="F79" s="13" t="s">
        <v>8</v>
      </c>
      <c r="G79" s="61"/>
      <c r="H79" s="62">
        <f>ROUND((G79*E79),2)</f>
        <v>0</v>
      </c>
      <c r="I79" s="61"/>
      <c r="J79" s="61"/>
      <c r="K79" s="62">
        <f>H79+J79</f>
        <v>0</v>
      </c>
      <c r="L79" s="15" t="s">
        <v>1017</v>
      </c>
      <c r="M79" s="61"/>
      <c r="N79" s="10"/>
      <c r="O79" s="144"/>
    </row>
    <row r="80" spans="1:15" x14ac:dyDescent="0.25">
      <c r="A80" s="140"/>
      <c r="B80" s="132" t="s">
        <v>454</v>
      </c>
      <c r="C80" s="132"/>
      <c r="D80" s="90" t="s">
        <v>655</v>
      </c>
      <c r="E80" s="125"/>
      <c r="F80" s="63"/>
      <c r="G80" s="62">
        <f>G77+G78+G79</f>
        <v>0</v>
      </c>
      <c r="H80" s="62">
        <f>H77+H78+H79</f>
        <v>0</v>
      </c>
      <c r="I80" s="62">
        <f>I77+I78+I79</f>
        <v>0</v>
      </c>
      <c r="J80" s="62">
        <f>J77+J78+J79</f>
        <v>0</v>
      </c>
      <c r="K80" s="62">
        <f>K77+K78+K79</f>
        <v>0</v>
      </c>
      <c r="L80" s="64"/>
      <c r="M80" s="62">
        <f>M77+M78+M79</f>
        <v>0</v>
      </c>
      <c r="N80" s="10"/>
      <c r="O80" s="144"/>
    </row>
    <row r="81" spans="1:15" x14ac:dyDescent="0.25">
      <c r="A81" s="140"/>
      <c r="B81" s="132"/>
      <c r="C81" s="132"/>
      <c r="D81" s="91"/>
      <c r="E81" s="115"/>
      <c r="F81" s="69"/>
      <c r="G81" s="115"/>
      <c r="H81" s="115"/>
      <c r="I81" s="115"/>
      <c r="J81" s="115"/>
      <c r="K81" s="115"/>
      <c r="L81" s="82"/>
      <c r="M81" s="112"/>
      <c r="N81" s="10"/>
      <c r="O81" s="144"/>
    </row>
    <row r="82" spans="1:15" x14ac:dyDescent="0.25">
      <c r="A82" s="140"/>
      <c r="B82" s="132" t="s">
        <v>455</v>
      </c>
      <c r="C82" s="132"/>
      <c r="D82" s="43" t="s">
        <v>264</v>
      </c>
      <c r="E82" s="123"/>
      <c r="F82" s="44"/>
      <c r="G82" s="62">
        <f>G86+G90+G94</f>
        <v>0</v>
      </c>
      <c r="H82" s="62">
        <f>H86+H90+H94</f>
        <v>0</v>
      </c>
      <c r="I82" s="62">
        <f>I86+I90+I94</f>
        <v>0</v>
      </c>
      <c r="J82" s="62">
        <f>J86+J90+J94</f>
        <v>0</v>
      </c>
      <c r="K82" s="62">
        <f>K86+K90+K94</f>
        <v>0</v>
      </c>
      <c r="L82" s="45"/>
      <c r="M82" s="62">
        <f>M86+M90+M94</f>
        <v>0</v>
      </c>
      <c r="N82" s="10"/>
      <c r="O82" s="144"/>
    </row>
    <row r="83" spans="1:15" x14ac:dyDescent="0.25">
      <c r="A83" s="140"/>
      <c r="B83" s="132" t="s">
        <v>456</v>
      </c>
      <c r="C83" s="132"/>
      <c r="D83" s="16" t="s">
        <v>654</v>
      </c>
      <c r="E83" s="104">
        <v>0.02</v>
      </c>
      <c r="F83" s="13" t="s">
        <v>21</v>
      </c>
      <c r="G83" s="61"/>
      <c r="H83" s="62">
        <f>ROUND((G83*E83),2)</f>
        <v>0</v>
      </c>
      <c r="I83" s="61"/>
      <c r="J83" s="61"/>
      <c r="K83" s="62">
        <f>H83+J83</f>
        <v>0</v>
      </c>
      <c r="L83" s="15">
        <v>0</v>
      </c>
      <c r="M83" s="62">
        <f>ROUND((K83*(L83/100)),2)</f>
        <v>0</v>
      </c>
      <c r="N83" s="10"/>
      <c r="O83" s="144"/>
    </row>
    <row r="84" spans="1:15" x14ac:dyDescent="0.25">
      <c r="A84" s="140"/>
      <c r="B84" s="132" t="s">
        <v>457</v>
      </c>
      <c r="C84" s="132"/>
      <c r="D84" s="16" t="s">
        <v>654</v>
      </c>
      <c r="E84" s="104">
        <v>0.02</v>
      </c>
      <c r="F84" s="13" t="s">
        <v>22</v>
      </c>
      <c r="G84" s="61"/>
      <c r="H84" s="62">
        <f>ROUND((G84*E84),2)</f>
        <v>0</v>
      </c>
      <c r="I84" s="61"/>
      <c r="J84" s="61"/>
      <c r="K84" s="62">
        <f>H84+J84</f>
        <v>0</v>
      </c>
      <c r="L84" s="15">
        <v>20</v>
      </c>
      <c r="M84" s="62">
        <f>ROUND((K84*(L84/100)),2)</f>
        <v>0</v>
      </c>
      <c r="N84" s="10"/>
      <c r="O84" s="144"/>
    </row>
    <row r="85" spans="1:15" x14ac:dyDescent="0.25">
      <c r="A85" s="140"/>
      <c r="B85" s="132" t="s">
        <v>95</v>
      </c>
      <c r="C85" s="132"/>
      <c r="D85" s="16" t="s">
        <v>654</v>
      </c>
      <c r="E85" s="104">
        <v>0.02</v>
      </c>
      <c r="F85" s="13" t="s">
        <v>8</v>
      </c>
      <c r="G85" s="61"/>
      <c r="H85" s="62">
        <f>ROUND((G85*E85),2)</f>
        <v>0</v>
      </c>
      <c r="I85" s="61"/>
      <c r="J85" s="61"/>
      <c r="K85" s="62">
        <f>H85+J85</f>
        <v>0</v>
      </c>
      <c r="L85" s="15" t="s">
        <v>1017</v>
      </c>
      <c r="M85" s="61"/>
      <c r="N85" s="10"/>
      <c r="O85" s="144"/>
    </row>
    <row r="86" spans="1:15" x14ac:dyDescent="0.25">
      <c r="A86" s="140"/>
      <c r="B86" s="132" t="s">
        <v>96</v>
      </c>
      <c r="C86" s="132"/>
      <c r="D86" s="32" t="s">
        <v>655</v>
      </c>
      <c r="E86" s="104"/>
      <c r="F86" s="13"/>
      <c r="G86" s="62">
        <f>G83+G84+G85</f>
        <v>0</v>
      </c>
      <c r="H86" s="62">
        <f>H83+H84+H85</f>
        <v>0</v>
      </c>
      <c r="I86" s="62">
        <f>I83+I84+I85</f>
        <v>0</v>
      </c>
      <c r="J86" s="62">
        <f>J83+J84+J85</f>
        <v>0</v>
      </c>
      <c r="K86" s="62">
        <f>K83+K84+K85</f>
        <v>0</v>
      </c>
      <c r="L86" s="15"/>
      <c r="M86" s="62">
        <f>M83+M84+M85</f>
        <v>0</v>
      </c>
      <c r="N86" s="10"/>
      <c r="O86" s="144"/>
    </row>
    <row r="87" spans="1:15" x14ac:dyDescent="0.25">
      <c r="A87" s="140"/>
      <c r="B87" s="132" t="s">
        <v>97</v>
      </c>
      <c r="C87" s="132"/>
      <c r="D87" s="16" t="s">
        <v>656</v>
      </c>
      <c r="E87" s="104">
        <v>0.1</v>
      </c>
      <c r="F87" s="13" t="s">
        <v>21</v>
      </c>
      <c r="G87" s="61"/>
      <c r="H87" s="62">
        <f>ROUND((G87*E87),2)</f>
        <v>0</v>
      </c>
      <c r="I87" s="61"/>
      <c r="J87" s="61"/>
      <c r="K87" s="62">
        <f>H87+J87</f>
        <v>0</v>
      </c>
      <c r="L87" s="15">
        <v>0</v>
      </c>
      <c r="M87" s="62">
        <f>ROUND((K87*(L87/100)),2)</f>
        <v>0</v>
      </c>
      <c r="N87" s="10"/>
      <c r="O87" s="144"/>
    </row>
    <row r="88" spans="1:15" x14ac:dyDescent="0.25">
      <c r="A88" s="140"/>
      <c r="B88" s="132" t="s">
        <v>98</v>
      </c>
      <c r="C88" s="132"/>
      <c r="D88" s="16" t="s">
        <v>656</v>
      </c>
      <c r="E88" s="104">
        <v>0.1</v>
      </c>
      <c r="F88" s="13" t="s">
        <v>22</v>
      </c>
      <c r="G88" s="61"/>
      <c r="H88" s="62">
        <f>ROUND((G88*E88),2)</f>
        <v>0</v>
      </c>
      <c r="I88" s="61"/>
      <c r="J88" s="61"/>
      <c r="K88" s="62">
        <f>H88+J88</f>
        <v>0</v>
      </c>
      <c r="L88" s="15">
        <v>20</v>
      </c>
      <c r="M88" s="62">
        <f>ROUND((K88*(L88/100)),2)</f>
        <v>0</v>
      </c>
      <c r="N88" s="10"/>
      <c r="O88" s="144"/>
    </row>
    <row r="89" spans="1:15" x14ac:dyDescent="0.25">
      <c r="A89" s="140"/>
      <c r="B89" s="132" t="s">
        <v>99</v>
      </c>
      <c r="C89" s="132"/>
      <c r="D89" s="16" t="s">
        <v>656</v>
      </c>
      <c r="E89" s="104">
        <v>0.1</v>
      </c>
      <c r="F89" s="13" t="s">
        <v>8</v>
      </c>
      <c r="G89" s="61"/>
      <c r="H89" s="62">
        <f>ROUND((G89*E89),2)</f>
        <v>0</v>
      </c>
      <c r="I89" s="61"/>
      <c r="J89" s="61"/>
      <c r="K89" s="62">
        <f>H89+J89</f>
        <v>0</v>
      </c>
      <c r="L89" s="15" t="s">
        <v>1017</v>
      </c>
      <c r="M89" s="61"/>
      <c r="N89" s="10"/>
      <c r="O89" s="144"/>
    </row>
    <row r="90" spans="1:15" x14ac:dyDescent="0.25">
      <c r="A90" s="140"/>
      <c r="B90" s="132" t="s">
        <v>100</v>
      </c>
      <c r="C90" s="132"/>
      <c r="D90" s="32" t="s">
        <v>655</v>
      </c>
      <c r="E90" s="104"/>
      <c r="F90" s="13"/>
      <c r="G90" s="62">
        <f>G87+G88+G89</f>
        <v>0</v>
      </c>
      <c r="H90" s="62">
        <f>H87+H88+H89</f>
        <v>0</v>
      </c>
      <c r="I90" s="62">
        <f>I87+I88+I89</f>
        <v>0</v>
      </c>
      <c r="J90" s="62">
        <f>J87+J88+J89</f>
        <v>0</v>
      </c>
      <c r="K90" s="62">
        <f>K87+K88+K89</f>
        <v>0</v>
      </c>
      <c r="L90" s="15"/>
      <c r="M90" s="62">
        <f>M87+M88+M89</f>
        <v>0</v>
      </c>
      <c r="N90" s="10"/>
      <c r="O90" s="144"/>
    </row>
    <row r="91" spans="1:15" x14ac:dyDescent="0.25">
      <c r="A91" s="140"/>
      <c r="B91" s="132" t="s">
        <v>101</v>
      </c>
      <c r="C91" s="132"/>
      <c r="D91" s="16" t="s">
        <v>657</v>
      </c>
      <c r="E91" s="104">
        <v>0.15</v>
      </c>
      <c r="F91" s="13" t="s">
        <v>21</v>
      </c>
      <c r="G91" s="61"/>
      <c r="H91" s="62">
        <f>ROUND((G91*E91),2)</f>
        <v>0</v>
      </c>
      <c r="I91" s="61"/>
      <c r="J91" s="61"/>
      <c r="K91" s="62">
        <f>H91+J91</f>
        <v>0</v>
      </c>
      <c r="L91" s="15">
        <v>0</v>
      </c>
      <c r="M91" s="62">
        <f>ROUND((K91*(L91/100)),2)</f>
        <v>0</v>
      </c>
      <c r="N91" s="10"/>
      <c r="O91" s="144"/>
    </row>
    <row r="92" spans="1:15" x14ac:dyDescent="0.25">
      <c r="A92" s="140"/>
      <c r="B92" s="132" t="s">
        <v>102</v>
      </c>
      <c r="C92" s="132"/>
      <c r="D92" s="16" t="s">
        <v>657</v>
      </c>
      <c r="E92" s="104">
        <v>0.15</v>
      </c>
      <c r="F92" s="13" t="s">
        <v>22</v>
      </c>
      <c r="G92" s="61"/>
      <c r="H92" s="62">
        <f>ROUND((G92*E92),2)</f>
        <v>0</v>
      </c>
      <c r="I92" s="61"/>
      <c r="J92" s="61"/>
      <c r="K92" s="62">
        <f>H92+J92</f>
        <v>0</v>
      </c>
      <c r="L92" s="15">
        <v>20</v>
      </c>
      <c r="M92" s="62">
        <f>ROUND((K92*(L92/100)),2)</f>
        <v>0</v>
      </c>
      <c r="N92" s="10"/>
      <c r="O92" s="144"/>
    </row>
    <row r="93" spans="1:15" x14ac:dyDescent="0.25">
      <c r="A93" s="140"/>
      <c r="B93" s="132" t="s">
        <v>103</v>
      </c>
      <c r="C93" s="132"/>
      <c r="D93" s="16" t="s">
        <v>657</v>
      </c>
      <c r="E93" s="104">
        <v>0.15</v>
      </c>
      <c r="F93" s="13" t="s">
        <v>8</v>
      </c>
      <c r="G93" s="61"/>
      <c r="H93" s="62">
        <f>ROUND((G93*E93),2)</f>
        <v>0</v>
      </c>
      <c r="I93" s="61"/>
      <c r="J93" s="61"/>
      <c r="K93" s="62">
        <f>H93+J93</f>
        <v>0</v>
      </c>
      <c r="L93" s="15" t="s">
        <v>1017</v>
      </c>
      <c r="M93" s="61"/>
      <c r="N93" s="10"/>
      <c r="O93" s="144"/>
    </row>
    <row r="94" spans="1:15" x14ac:dyDescent="0.25">
      <c r="A94" s="140"/>
      <c r="B94" s="132" t="s">
        <v>104</v>
      </c>
      <c r="C94" s="132"/>
      <c r="D94" s="90" t="s">
        <v>655</v>
      </c>
      <c r="E94" s="125"/>
      <c r="F94" s="63"/>
      <c r="G94" s="62">
        <f>G91+G92+G93</f>
        <v>0</v>
      </c>
      <c r="H94" s="62">
        <f>H91+H92+H93</f>
        <v>0</v>
      </c>
      <c r="I94" s="62">
        <f>I91+I92+I93</f>
        <v>0</v>
      </c>
      <c r="J94" s="62">
        <f>J91+J92+J93</f>
        <v>0</v>
      </c>
      <c r="K94" s="62">
        <f>K91+K92+K93</f>
        <v>0</v>
      </c>
      <c r="L94" s="64"/>
      <c r="M94" s="62">
        <f>M91+M92+M93</f>
        <v>0</v>
      </c>
      <c r="N94" s="10"/>
      <c r="O94" s="144"/>
    </row>
    <row r="95" spans="1:15" x14ac:dyDescent="0.25">
      <c r="A95" s="140"/>
      <c r="B95" s="132"/>
      <c r="C95" s="132"/>
      <c r="D95" s="91"/>
      <c r="E95" s="115"/>
      <c r="F95" s="69"/>
      <c r="G95" s="115"/>
      <c r="H95" s="115"/>
      <c r="I95" s="115"/>
      <c r="J95" s="115"/>
      <c r="K95" s="115"/>
      <c r="L95" s="82"/>
      <c r="M95" s="112"/>
      <c r="N95" s="10"/>
      <c r="O95" s="144"/>
    </row>
    <row r="96" spans="1:15" x14ac:dyDescent="0.25">
      <c r="A96" s="140"/>
      <c r="B96" s="132" t="s">
        <v>290</v>
      </c>
      <c r="C96" s="132"/>
      <c r="D96" s="43" t="s">
        <v>265</v>
      </c>
      <c r="E96" s="128"/>
      <c r="F96" s="93" t="s">
        <v>256</v>
      </c>
      <c r="G96" s="62">
        <f>G82+G68+G54+G40+G26+G12</f>
        <v>0</v>
      </c>
      <c r="H96" s="62">
        <f>H82+H68+H54+H40+H26+H12</f>
        <v>0</v>
      </c>
      <c r="I96" s="62">
        <f>I82+I68+I54+I40+I26+I12</f>
        <v>0</v>
      </c>
      <c r="J96" s="62">
        <f>J82+J68+J54+J40+J26+J12</f>
        <v>0</v>
      </c>
      <c r="K96" s="62">
        <f>K82+K68+K54+K40+K26+K12</f>
        <v>0</v>
      </c>
      <c r="L96" s="94"/>
      <c r="M96" s="62">
        <f>M82+M68+M54+M40+M26+M12</f>
        <v>0</v>
      </c>
      <c r="N96" s="10"/>
      <c r="O96" s="144"/>
    </row>
    <row r="97" spans="1:15" x14ac:dyDescent="0.25">
      <c r="A97" s="140"/>
      <c r="B97" s="132"/>
      <c r="C97" s="132"/>
      <c r="D97" s="88"/>
      <c r="E97" s="108"/>
      <c r="F97" s="83"/>
      <c r="G97" s="108"/>
      <c r="H97" s="108"/>
      <c r="I97" s="108"/>
      <c r="J97" s="108"/>
      <c r="K97" s="108"/>
      <c r="L97" s="85"/>
      <c r="M97" s="109"/>
      <c r="N97" s="10"/>
      <c r="O97" s="144"/>
    </row>
    <row r="98" spans="1:15" ht="21" x14ac:dyDescent="0.25">
      <c r="A98" s="140"/>
      <c r="B98" s="132"/>
      <c r="C98" s="132"/>
      <c r="D98" s="41" t="s">
        <v>658</v>
      </c>
      <c r="E98" s="126"/>
      <c r="F98" s="47"/>
      <c r="G98" s="107"/>
      <c r="H98" s="107"/>
      <c r="I98" s="107"/>
      <c r="J98" s="107"/>
      <c r="K98" s="107"/>
      <c r="L98" s="47"/>
      <c r="M98" s="120"/>
      <c r="N98" s="10"/>
      <c r="O98" s="144"/>
    </row>
    <row r="99" spans="1:15" ht="15.75" customHeight="1" x14ac:dyDescent="0.25">
      <c r="A99" s="140"/>
      <c r="B99" s="132"/>
      <c r="C99" s="132"/>
      <c r="D99" s="121"/>
      <c r="E99" s="110"/>
      <c r="F99" s="96"/>
      <c r="G99" s="110"/>
      <c r="H99" s="110"/>
      <c r="I99" s="110"/>
      <c r="J99" s="110"/>
      <c r="K99" s="110"/>
      <c r="L99" s="96"/>
      <c r="M99" s="111"/>
      <c r="N99" s="10"/>
      <c r="O99" s="144"/>
    </row>
    <row r="100" spans="1:15" x14ac:dyDescent="0.25">
      <c r="A100" s="140"/>
      <c r="B100" s="132" t="s">
        <v>291</v>
      </c>
      <c r="C100" s="132"/>
      <c r="D100" s="34" t="s">
        <v>266</v>
      </c>
      <c r="E100" s="123"/>
      <c r="F100" s="44"/>
      <c r="G100" s="62">
        <f>G104+G108+G112</f>
        <v>0</v>
      </c>
      <c r="H100" s="62">
        <f>H104+H108+H112</f>
        <v>0</v>
      </c>
      <c r="I100" s="62">
        <f>I104+I108+I112</f>
        <v>0</v>
      </c>
      <c r="J100" s="62">
        <f>J104+J108+J112</f>
        <v>0</v>
      </c>
      <c r="K100" s="62">
        <f>K104+K108+K112</f>
        <v>0</v>
      </c>
      <c r="L100" s="45"/>
      <c r="M100" s="62">
        <f>M104+M108+M112</f>
        <v>0</v>
      </c>
      <c r="N100" s="10"/>
      <c r="O100" s="144"/>
    </row>
    <row r="101" spans="1:15" x14ac:dyDescent="0.25">
      <c r="A101" s="140"/>
      <c r="B101" s="132" t="s">
        <v>122</v>
      </c>
      <c r="C101" s="132"/>
      <c r="D101" s="16" t="s">
        <v>654</v>
      </c>
      <c r="E101" s="104">
        <v>5.0000000000000001E-3</v>
      </c>
      <c r="F101" s="13" t="s">
        <v>21</v>
      </c>
      <c r="G101" s="61"/>
      <c r="H101" s="62">
        <f>ROUND((G101*E101),2)</f>
        <v>0</v>
      </c>
      <c r="I101" s="61"/>
      <c r="J101" s="61"/>
      <c r="K101" s="62">
        <f>H101+J101</f>
        <v>0</v>
      </c>
      <c r="L101" s="15">
        <v>0</v>
      </c>
      <c r="M101" s="62">
        <f>ROUND((K101*(L101/100)),2)</f>
        <v>0</v>
      </c>
      <c r="N101" s="10"/>
      <c r="O101" s="144"/>
    </row>
    <row r="102" spans="1:15" x14ac:dyDescent="0.25">
      <c r="A102" s="140"/>
      <c r="B102" s="132" t="s">
        <v>315</v>
      </c>
      <c r="C102" s="132"/>
      <c r="D102" s="16" t="s">
        <v>654</v>
      </c>
      <c r="E102" s="104">
        <v>5.0000000000000001E-3</v>
      </c>
      <c r="F102" s="13" t="s">
        <v>22</v>
      </c>
      <c r="G102" s="61"/>
      <c r="H102" s="62">
        <f>ROUND((G102*E102),2)</f>
        <v>0</v>
      </c>
      <c r="I102" s="61"/>
      <c r="J102" s="61"/>
      <c r="K102" s="62">
        <f>H102+J102</f>
        <v>0</v>
      </c>
      <c r="L102" s="15">
        <v>20</v>
      </c>
      <c r="M102" s="62">
        <f>ROUND((K102*(L102/100)),2)</f>
        <v>0</v>
      </c>
      <c r="N102" s="10"/>
      <c r="O102" s="144"/>
    </row>
    <row r="103" spans="1:15" x14ac:dyDescent="0.25">
      <c r="A103" s="140"/>
      <c r="B103" s="132" t="s">
        <v>1186</v>
      </c>
      <c r="C103" s="132"/>
      <c r="D103" s="16" t="s">
        <v>654</v>
      </c>
      <c r="E103" s="104">
        <v>5.0000000000000001E-3</v>
      </c>
      <c r="F103" s="13" t="s">
        <v>8</v>
      </c>
      <c r="G103" s="61"/>
      <c r="H103" s="62">
        <f>ROUND((G103*E103),2)</f>
        <v>0</v>
      </c>
      <c r="I103" s="61"/>
      <c r="J103" s="61"/>
      <c r="K103" s="62">
        <f>H103+J103</f>
        <v>0</v>
      </c>
      <c r="L103" s="15" t="s">
        <v>1017</v>
      </c>
      <c r="M103" s="61"/>
      <c r="N103" s="10"/>
      <c r="O103" s="144"/>
    </row>
    <row r="104" spans="1:15" x14ac:dyDescent="0.25">
      <c r="A104" s="140"/>
      <c r="B104" s="132" t="s">
        <v>1187</v>
      </c>
      <c r="C104" s="132"/>
      <c r="D104" s="32" t="s">
        <v>655</v>
      </c>
      <c r="E104" s="104"/>
      <c r="F104" s="13"/>
      <c r="G104" s="62">
        <f>G103+G102+G101</f>
        <v>0</v>
      </c>
      <c r="H104" s="62">
        <f>H103+H102+H101</f>
        <v>0</v>
      </c>
      <c r="I104" s="62">
        <f>I103+I102+I101</f>
        <v>0</v>
      </c>
      <c r="J104" s="62">
        <f>J103+J102+J101</f>
        <v>0</v>
      </c>
      <c r="K104" s="62">
        <f>K103+K102+K101</f>
        <v>0</v>
      </c>
      <c r="L104" s="15"/>
      <c r="M104" s="62">
        <f>M103+M102+M101</f>
        <v>0</v>
      </c>
      <c r="N104" s="10"/>
      <c r="O104" s="144"/>
    </row>
    <row r="105" spans="1:15" x14ac:dyDescent="0.25">
      <c r="A105" s="140"/>
      <c r="B105" s="132" t="s">
        <v>176</v>
      </c>
      <c r="C105" s="132"/>
      <c r="D105" s="16" t="s">
        <v>656</v>
      </c>
      <c r="E105" s="104">
        <v>0.01</v>
      </c>
      <c r="F105" s="13" t="s">
        <v>21</v>
      </c>
      <c r="G105" s="61"/>
      <c r="H105" s="62">
        <f>ROUND((G105*E105),2)</f>
        <v>0</v>
      </c>
      <c r="I105" s="61"/>
      <c r="J105" s="61"/>
      <c r="K105" s="62">
        <f>H105+J105</f>
        <v>0</v>
      </c>
      <c r="L105" s="15">
        <v>0</v>
      </c>
      <c r="M105" s="62">
        <f>ROUND((K105*(L105/100)),2)</f>
        <v>0</v>
      </c>
      <c r="N105" s="10"/>
      <c r="O105" s="144"/>
    </row>
    <row r="106" spans="1:15" x14ac:dyDescent="0.25">
      <c r="A106" s="140"/>
      <c r="B106" s="132" t="s">
        <v>177</v>
      </c>
      <c r="C106" s="132"/>
      <c r="D106" s="16" t="s">
        <v>656</v>
      </c>
      <c r="E106" s="104">
        <v>0.01</v>
      </c>
      <c r="F106" s="13" t="s">
        <v>22</v>
      </c>
      <c r="G106" s="61"/>
      <c r="H106" s="62">
        <f>ROUND((G106*E106),2)</f>
        <v>0</v>
      </c>
      <c r="I106" s="61"/>
      <c r="J106" s="61"/>
      <c r="K106" s="62">
        <f>H106+J106</f>
        <v>0</v>
      </c>
      <c r="L106" s="15">
        <v>20</v>
      </c>
      <c r="M106" s="62">
        <f>ROUND((K106*(L106/100)),2)</f>
        <v>0</v>
      </c>
      <c r="N106" s="10"/>
      <c r="O106" s="144"/>
    </row>
    <row r="107" spans="1:15" x14ac:dyDescent="0.25">
      <c r="A107" s="140"/>
      <c r="B107" s="132" t="s">
        <v>178</v>
      </c>
      <c r="C107" s="132"/>
      <c r="D107" s="16" t="s">
        <v>656</v>
      </c>
      <c r="E107" s="104">
        <v>0.01</v>
      </c>
      <c r="F107" s="13" t="s">
        <v>8</v>
      </c>
      <c r="G107" s="61"/>
      <c r="H107" s="62">
        <f>ROUND((G107*E107),2)</f>
        <v>0</v>
      </c>
      <c r="I107" s="61"/>
      <c r="J107" s="61"/>
      <c r="K107" s="62">
        <f>H107+J107</f>
        <v>0</v>
      </c>
      <c r="L107" s="15" t="s">
        <v>1017</v>
      </c>
      <c r="M107" s="61"/>
      <c r="N107" s="10"/>
      <c r="O107" s="144"/>
    </row>
    <row r="108" spans="1:15" x14ac:dyDescent="0.25">
      <c r="A108" s="140"/>
      <c r="B108" s="132" t="s">
        <v>179</v>
      </c>
      <c r="C108" s="132"/>
      <c r="D108" s="32" t="s">
        <v>655</v>
      </c>
      <c r="E108" s="104"/>
      <c r="F108" s="13"/>
      <c r="G108" s="62">
        <f>G107+G106+G105</f>
        <v>0</v>
      </c>
      <c r="H108" s="62">
        <f>H107+H106+H105</f>
        <v>0</v>
      </c>
      <c r="I108" s="62">
        <f>I107+I106+I105</f>
        <v>0</v>
      </c>
      <c r="J108" s="62">
        <f>J107+J106+J105</f>
        <v>0</v>
      </c>
      <c r="K108" s="62">
        <f>K107+K106+K105</f>
        <v>0</v>
      </c>
      <c r="L108" s="15"/>
      <c r="M108" s="62">
        <f>M107+M106+M105</f>
        <v>0</v>
      </c>
      <c r="N108" s="10"/>
      <c r="O108" s="144"/>
    </row>
    <row r="109" spans="1:15" x14ac:dyDescent="0.25">
      <c r="A109" s="140"/>
      <c r="B109" s="132" t="s">
        <v>1073</v>
      </c>
      <c r="C109" s="132"/>
      <c r="D109" s="16" t="s">
        <v>657</v>
      </c>
      <c r="E109" s="104">
        <v>0.03</v>
      </c>
      <c r="F109" s="13" t="s">
        <v>21</v>
      </c>
      <c r="G109" s="61"/>
      <c r="H109" s="62">
        <f>ROUND((G109*E109),2)</f>
        <v>0</v>
      </c>
      <c r="I109" s="61"/>
      <c r="J109" s="61"/>
      <c r="K109" s="62">
        <f>H109+J109</f>
        <v>0</v>
      </c>
      <c r="L109" s="15">
        <v>0</v>
      </c>
      <c r="M109" s="62">
        <f>ROUND((K109*(L109/100)),2)</f>
        <v>0</v>
      </c>
      <c r="N109" s="10"/>
      <c r="O109" s="144"/>
    </row>
    <row r="110" spans="1:15" x14ac:dyDescent="0.25">
      <c r="A110" s="140"/>
      <c r="B110" s="132" t="s">
        <v>1074</v>
      </c>
      <c r="C110" s="132"/>
      <c r="D110" s="16" t="s">
        <v>657</v>
      </c>
      <c r="E110" s="104">
        <v>0.03</v>
      </c>
      <c r="F110" s="13" t="s">
        <v>22</v>
      </c>
      <c r="G110" s="61"/>
      <c r="H110" s="62">
        <f>ROUND((G110*E110),2)</f>
        <v>0</v>
      </c>
      <c r="I110" s="61"/>
      <c r="J110" s="61"/>
      <c r="K110" s="62">
        <f>H110+J110</f>
        <v>0</v>
      </c>
      <c r="L110" s="15">
        <v>20</v>
      </c>
      <c r="M110" s="62">
        <f>ROUND((K110*(L110/100)),2)</f>
        <v>0</v>
      </c>
      <c r="N110" s="10"/>
      <c r="O110" s="144"/>
    </row>
    <row r="111" spans="1:15" x14ac:dyDescent="0.25">
      <c r="A111" s="140"/>
      <c r="B111" s="132" t="s">
        <v>1075</v>
      </c>
      <c r="C111" s="132"/>
      <c r="D111" s="16" t="s">
        <v>657</v>
      </c>
      <c r="E111" s="104">
        <v>0.03</v>
      </c>
      <c r="F111" s="13" t="s">
        <v>8</v>
      </c>
      <c r="G111" s="61"/>
      <c r="H111" s="62">
        <f>ROUND((G111*E111),2)</f>
        <v>0</v>
      </c>
      <c r="I111" s="61"/>
      <c r="J111" s="61"/>
      <c r="K111" s="62">
        <f>H111+J111</f>
        <v>0</v>
      </c>
      <c r="L111" s="15" t="s">
        <v>1017</v>
      </c>
      <c r="M111" s="61"/>
      <c r="N111" s="10"/>
      <c r="O111" s="144"/>
    </row>
    <row r="112" spans="1:15" x14ac:dyDescent="0.25">
      <c r="A112" s="140"/>
      <c r="B112" s="132" t="s">
        <v>1076</v>
      </c>
      <c r="C112" s="132"/>
      <c r="D112" s="90" t="s">
        <v>655</v>
      </c>
      <c r="E112" s="125"/>
      <c r="F112" s="63"/>
      <c r="G112" s="62">
        <f>G111+G110+G109</f>
        <v>0</v>
      </c>
      <c r="H112" s="62">
        <f>H111+H110+H109</f>
        <v>0</v>
      </c>
      <c r="I112" s="62">
        <f>I111+I110+I109</f>
        <v>0</v>
      </c>
      <c r="J112" s="62">
        <f>J111+J110+J109</f>
        <v>0</v>
      </c>
      <c r="K112" s="62">
        <f>K111+K110+K109</f>
        <v>0</v>
      </c>
      <c r="L112" s="64"/>
      <c r="M112" s="62">
        <f>M111+M110+M109</f>
        <v>0</v>
      </c>
      <c r="N112" s="10"/>
      <c r="O112" s="144"/>
    </row>
    <row r="113" spans="1:15" x14ac:dyDescent="0.25">
      <c r="A113" s="140"/>
      <c r="B113" s="132"/>
      <c r="C113" s="132"/>
      <c r="D113" s="91"/>
      <c r="E113" s="115"/>
      <c r="F113" s="69"/>
      <c r="G113" s="115"/>
      <c r="H113" s="115"/>
      <c r="I113" s="115"/>
      <c r="J113" s="115"/>
      <c r="K113" s="115"/>
      <c r="L113" s="82"/>
      <c r="M113" s="112"/>
      <c r="N113" s="10"/>
      <c r="O113" s="144"/>
    </row>
    <row r="114" spans="1:15" x14ac:dyDescent="0.25">
      <c r="A114" s="140"/>
      <c r="B114" s="132" t="s">
        <v>1077</v>
      </c>
      <c r="C114" s="132"/>
      <c r="D114" s="43" t="s">
        <v>267</v>
      </c>
      <c r="E114" s="123"/>
      <c r="F114" s="44"/>
      <c r="G114" s="62">
        <f>G118+G122+G126</f>
        <v>0</v>
      </c>
      <c r="H114" s="62">
        <f>H118+H122+H126</f>
        <v>0</v>
      </c>
      <c r="I114" s="62">
        <f>I118+I122+I126</f>
        <v>0</v>
      </c>
      <c r="J114" s="62">
        <f>J118+J122+J126</f>
        <v>0</v>
      </c>
      <c r="K114" s="62">
        <f>K118+K122+K126</f>
        <v>0</v>
      </c>
      <c r="L114" s="45"/>
      <c r="M114" s="62">
        <f>M118+M122+M126</f>
        <v>0</v>
      </c>
      <c r="N114" s="10"/>
      <c r="O114" s="144"/>
    </row>
    <row r="115" spans="1:15" x14ac:dyDescent="0.25">
      <c r="A115" s="140"/>
      <c r="B115" s="132" t="s">
        <v>1169</v>
      </c>
      <c r="C115" s="132"/>
      <c r="D115" s="16" t="s">
        <v>654</v>
      </c>
      <c r="E115" s="104">
        <v>5.0000000000000001E-3</v>
      </c>
      <c r="F115" s="13" t="s">
        <v>21</v>
      </c>
      <c r="G115" s="61"/>
      <c r="H115" s="62">
        <f>ROUND((G115*E115),2)</f>
        <v>0</v>
      </c>
      <c r="I115" s="61"/>
      <c r="J115" s="61"/>
      <c r="K115" s="62">
        <f>H115+J115</f>
        <v>0</v>
      </c>
      <c r="L115" s="15">
        <v>0</v>
      </c>
      <c r="M115" s="62">
        <f>ROUND((K115*(L115/100)),2)</f>
        <v>0</v>
      </c>
      <c r="N115" s="10"/>
      <c r="O115" s="144"/>
    </row>
    <row r="116" spans="1:15" x14ac:dyDescent="0.25">
      <c r="A116" s="140"/>
      <c r="B116" s="132" t="s">
        <v>1170</v>
      </c>
      <c r="C116" s="132"/>
      <c r="D116" s="16" t="s">
        <v>654</v>
      </c>
      <c r="E116" s="104">
        <v>5.0000000000000001E-3</v>
      </c>
      <c r="F116" s="13" t="s">
        <v>22</v>
      </c>
      <c r="G116" s="61"/>
      <c r="H116" s="62">
        <f>ROUND((G116*E116),2)</f>
        <v>0</v>
      </c>
      <c r="I116" s="61"/>
      <c r="J116" s="61"/>
      <c r="K116" s="62">
        <f>H116+J116</f>
        <v>0</v>
      </c>
      <c r="L116" s="15">
        <v>20</v>
      </c>
      <c r="M116" s="62">
        <f>ROUND((K116*(L116/100)),2)</f>
        <v>0</v>
      </c>
      <c r="N116" s="10"/>
      <c r="O116" s="144"/>
    </row>
    <row r="117" spans="1:15" x14ac:dyDescent="0.25">
      <c r="A117" s="140"/>
      <c r="B117" s="132" t="s">
        <v>180</v>
      </c>
      <c r="C117" s="132"/>
      <c r="D117" s="16" t="s">
        <v>654</v>
      </c>
      <c r="E117" s="104">
        <v>5.0000000000000001E-3</v>
      </c>
      <c r="F117" s="13" t="s">
        <v>8</v>
      </c>
      <c r="G117" s="61"/>
      <c r="H117" s="62">
        <f>ROUND((G117*E117),2)</f>
        <v>0</v>
      </c>
      <c r="I117" s="61"/>
      <c r="J117" s="61"/>
      <c r="K117" s="62">
        <f>H117+J117</f>
        <v>0</v>
      </c>
      <c r="L117" s="15" t="s">
        <v>1017</v>
      </c>
      <c r="M117" s="61"/>
      <c r="N117" s="10"/>
      <c r="O117" s="144"/>
    </row>
    <row r="118" spans="1:15" x14ac:dyDescent="0.25">
      <c r="A118" s="140"/>
      <c r="B118" s="132" t="s">
        <v>465</v>
      </c>
      <c r="C118" s="132"/>
      <c r="D118" s="32" t="s">
        <v>655</v>
      </c>
      <c r="E118" s="104"/>
      <c r="F118" s="13"/>
      <c r="G118" s="62">
        <f>G115+G116+G117</f>
        <v>0</v>
      </c>
      <c r="H118" s="62">
        <f>H115+H116+H117</f>
        <v>0</v>
      </c>
      <c r="I118" s="62">
        <f>I115+I116+I117</f>
        <v>0</v>
      </c>
      <c r="J118" s="62">
        <f>J115+J116+J117</f>
        <v>0</v>
      </c>
      <c r="K118" s="62">
        <f>K115+K116+K117</f>
        <v>0</v>
      </c>
      <c r="L118" s="15"/>
      <c r="M118" s="62">
        <f>M115+M116+M117</f>
        <v>0</v>
      </c>
      <c r="N118" s="10"/>
      <c r="O118" s="144"/>
    </row>
    <row r="119" spans="1:15" x14ac:dyDescent="0.25">
      <c r="A119" s="140"/>
      <c r="B119" s="132" t="s">
        <v>1195</v>
      </c>
      <c r="C119" s="132"/>
      <c r="D119" s="16" t="s">
        <v>656</v>
      </c>
      <c r="E119" s="104">
        <v>0.01</v>
      </c>
      <c r="F119" s="13" t="s">
        <v>21</v>
      </c>
      <c r="G119" s="61"/>
      <c r="H119" s="62">
        <f>ROUND((G119*E119),2)</f>
        <v>0</v>
      </c>
      <c r="I119" s="61"/>
      <c r="J119" s="61"/>
      <c r="K119" s="62">
        <f>H119+J119</f>
        <v>0</v>
      </c>
      <c r="L119" s="15">
        <v>0</v>
      </c>
      <c r="M119" s="62">
        <f>ROUND((K119*(L119/100)),2)</f>
        <v>0</v>
      </c>
      <c r="N119" s="10"/>
      <c r="O119" s="144"/>
    </row>
    <row r="120" spans="1:15" x14ac:dyDescent="0.25">
      <c r="A120" s="140"/>
      <c r="B120" s="132" t="s">
        <v>1161</v>
      </c>
      <c r="C120" s="132"/>
      <c r="D120" s="16" t="s">
        <v>656</v>
      </c>
      <c r="E120" s="104">
        <v>0.01</v>
      </c>
      <c r="F120" s="13" t="s">
        <v>22</v>
      </c>
      <c r="G120" s="61"/>
      <c r="H120" s="62">
        <f>ROUND((G120*E120),2)</f>
        <v>0</v>
      </c>
      <c r="I120" s="61"/>
      <c r="J120" s="61"/>
      <c r="K120" s="62">
        <f>H120+J120</f>
        <v>0</v>
      </c>
      <c r="L120" s="15">
        <v>20</v>
      </c>
      <c r="M120" s="62">
        <f>ROUND((K120*(L120/100)),2)</f>
        <v>0</v>
      </c>
      <c r="N120" s="10"/>
      <c r="O120" s="144"/>
    </row>
    <row r="121" spans="1:15" x14ac:dyDescent="0.25">
      <c r="A121" s="140"/>
      <c r="B121" s="132" t="s">
        <v>1162</v>
      </c>
      <c r="C121" s="132"/>
      <c r="D121" s="16" t="s">
        <v>656</v>
      </c>
      <c r="E121" s="104">
        <v>0.01</v>
      </c>
      <c r="F121" s="13" t="s">
        <v>8</v>
      </c>
      <c r="G121" s="61"/>
      <c r="H121" s="62">
        <f>ROUND((G121*E121),2)</f>
        <v>0</v>
      </c>
      <c r="I121" s="61"/>
      <c r="J121" s="61"/>
      <c r="K121" s="62">
        <f>H121+J121</f>
        <v>0</v>
      </c>
      <c r="L121" s="15" t="s">
        <v>1017</v>
      </c>
      <c r="M121" s="61"/>
      <c r="N121" s="10"/>
      <c r="O121" s="144"/>
    </row>
    <row r="122" spans="1:15" x14ac:dyDescent="0.25">
      <c r="A122" s="140"/>
      <c r="B122" s="132" t="s">
        <v>1171</v>
      </c>
      <c r="C122" s="132"/>
      <c r="D122" s="32" t="s">
        <v>655</v>
      </c>
      <c r="E122" s="104"/>
      <c r="F122" s="13"/>
      <c r="G122" s="62">
        <f>G119+G120+G121</f>
        <v>0</v>
      </c>
      <c r="H122" s="62">
        <f>H119+H120+H121</f>
        <v>0</v>
      </c>
      <c r="I122" s="62">
        <f>I119+I120+I121</f>
        <v>0</v>
      </c>
      <c r="J122" s="62">
        <f>J119+J120+J121</f>
        <v>0</v>
      </c>
      <c r="K122" s="62">
        <f>K119+K120+K121</f>
        <v>0</v>
      </c>
      <c r="L122" s="15"/>
      <c r="M122" s="62">
        <f>M119+M120+M121</f>
        <v>0</v>
      </c>
      <c r="N122" s="10"/>
      <c r="O122" s="144"/>
    </row>
    <row r="123" spans="1:15" x14ac:dyDescent="0.25">
      <c r="A123" s="140"/>
      <c r="B123" s="132" t="s">
        <v>397</v>
      </c>
      <c r="C123" s="132"/>
      <c r="D123" s="16" t="s">
        <v>657</v>
      </c>
      <c r="E123" s="104">
        <v>0.03</v>
      </c>
      <c r="F123" s="13" t="s">
        <v>21</v>
      </c>
      <c r="G123" s="61"/>
      <c r="H123" s="62">
        <f>ROUND((G123*E123),2)</f>
        <v>0</v>
      </c>
      <c r="I123" s="61"/>
      <c r="J123" s="61"/>
      <c r="K123" s="62">
        <f>H123+J123</f>
        <v>0</v>
      </c>
      <c r="L123" s="15">
        <v>0</v>
      </c>
      <c r="M123" s="62">
        <f>ROUND((K123*(L123/100)),2)</f>
        <v>0</v>
      </c>
      <c r="N123" s="10"/>
      <c r="O123" s="144"/>
    </row>
    <row r="124" spans="1:15" x14ac:dyDescent="0.25">
      <c r="A124" s="140"/>
      <c r="B124" s="132" t="s">
        <v>1039</v>
      </c>
      <c r="C124" s="132"/>
      <c r="D124" s="16" t="s">
        <v>657</v>
      </c>
      <c r="E124" s="104">
        <v>0.03</v>
      </c>
      <c r="F124" s="13" t="s">
        <v>22</v>
      </c>
      <c r="G124" s="61"/>
      <c r="H124" s="62">
        <f>ROUND((G124*E124),2)</f>
        <v>0</v>
      </c>
      <c r="I124" s="61"/>
      <c r="J124" s="61"/>
      <c r="K124" s="62">
        <f>H124+J124</f>
        <v>0</v>
      </c>
      <c r="L124" s="15">
        <v>20</v>
      </c>
      <c r="M124" s="62">
        <f>ROUND((K124*(L124/100)),2)</f>
        <v>0</v>
      </c>
      <c r="N124" s="10"/>
      <c r="O124" s="144"/>
    </row>
    <row r="125" spans="1:15" x14ac:dyDescent="0.25">
      <c r="A125" s="140"/>
      <c r="B125" s="132" t="s">
        <v>1040</v>
      </c>
      <c r="C125" s="132"/>
      <c r="D125" s="16" t="s">
        <v>657</v>
      </c>
      <c r="E125" s="104">
        <v>0.03</v>
      </c>
      <c r="F125" s="13" t="s">
        <v>8</v>
      </c>
      <c r="G125" s="61"/>
      <c r="H125" s="62">
        <f>ROUND((G125*E125),2)</f>
        <v>0</v>
      </c>
      <c r="I125" s="61"/>
      <c r="J125" s="61"/>
      <c r="K125" s="62">
        <f>H125+J125</f>
        <v>0</v>
      </c>
      <c r="L125" s="15" t="s">
        <v>1017</v>
      </c>
      <c r="M125" s="61"/>
      <c r="N125" s="10"/>
      <c r="O125" s="144"/>
    </row>
    <row r="126" spans="1:15" x14ac:dyDescent="0.25">
      <c r="A126" s="140"/>
      <c r="B126" s="132" t="s">
        <v>1041</v>
      </c>
      <c r="C126" s="132"/>
      <c r="D126" s="90" t="s">
        <v>655</v>
      </c>
      <c r="E126" s="125"/>
      <c r="F126" s="63"/>
      <c r="G126" s="62">
        <f>G125+G124+G123</f>
        <v>0</v>
      </c>
      <c r="H126" s="62">
        <f>H125+H124+H123</f>
        <v>0</v>
      </c>
      <c r="I126" s="62">
        <f>I125+I124+I123</f>
        <v>0</v>
      </c>
      <c r="J126" s="62">
        <f>J125+J124+J123</f>
        <v>0</v>
      </c>
      <c r="K126" s="62">
        <f>K125+K124+K123</f>
        <v>0</v>
      </c>
      <c r="L126" s="64"/>
      <c r="M126" s="62">
        <f>M125+M124+M123</f>
        <v>0</v>
      </c>
      <c r="N126" s="10"/>
      <c r="O126" s="144"/>
    </row>
    <row r="127" spans="1:15" x14ac:dyDescent="0.25">
      <c r="A127" s="140"/>
      <c r="B127" s="132"/>
      <c r="C127" s="132"/>
      <c r="D127" s="91"/>
      <c r="E127" s="115"/>
      <c r="F127" s="69"/>
      <c r="G127" s="115"/>
      <c r="H127" s="115"/>
      <c r="I127" s="115"/>
      <c r="J127" s="115"/>
      <c r="K127" s="115"/>
      <c r="L127" s="82"/>
      <c r="M127" s="112"/>
      <c r="N127" s="10"/>
      <c r="O127" s="144"/>
    </row>
    <row r="128" spans="1:15" x14ac:dyDescent="0.25">
      <c r="A128" s="140"/>
      <c r="B128" s="132" t="s">
        <v>1042</v>
      </c>
      <c r="C128" s="132"/>
      <c r="D128" s="43" t="s">
        <v>268</v>
      </c>
      <c r="E128" s="123"/>
      <c r="F128" s="44"/>
      <c r="G128" s="62">
        <f>G132+G136+G140</f>
        <v>0</v>
      </c>
      <c r="H128" s="62">
        <f>H132+H136+H140</f>
        <v>0</v>
      </c>
      <c r="I128" s="62">
        <f>I132+I136+I140</f>
        <v>0</v>
      </c>
      <c r="J128" s="62">
        <f>J132+J136+J140</f>
        <v>0</v>
      </c>
      <c r="K128" s="62">
        <f>K132+K136+K140</f>
        <v>0</v>
      </c>
      <c r="L128" s="45"/>
      <c r="M128" s="62">
        <f>M132+M136+M140</f>
        <v>0</v>
      </c>
      <c r="N128" s="10"/>
      <c r="O128" s="144"/>
    </row>
    <row r="129" spans="1:15" x14ac:dyDescent="0.25">
      <c r="A129" s="140"/>
      <c r="B129" s="132" t="s">
        <v>1038</v>
      </c>
      <c r="C129" s="132"/>
      <c r="D129" s="16" t="s">
        <v>654</v>
      </c>
      <c r="E129" s="104">
        <v>5.0000000000000001E-3</v>
      </c>
      <c r="F129" s="13" t="s">
        <v>21</v>
      </c>
      <c r="G129" s="61"/>
      <c r="H129" s="62">
        <f>ROUND((G129*E129),2)</f>
        <v>0</v>
      </c>
      <c r="I129" s="61"/>
      <c r="J129" s="61"/>
      <c r="K129" s="62">
        <f>H129+J129</f>
        <v>0</v>
      </c>
      <c r="L129" s="15">
        <v>0</v>
      </c>
      <c r="M129" s="62">
        <f>ROUND((K129*(L129/100)),2)</f>
        <v>0</v>
      </c>
      <c r="N129" s="10"/>
      <c r="O129" s="144"/>
    </row>
    <row r="130" spans="1:15" x14ac:dyDescent="0.25">
      <c r="A130" s="140"/>
      <c r="B130" s="132" t="s">
        <v>67</v>
      </c>
      <c r="C130" s="132"/>
      <c r="D130" s="16" t="s">
        <v>654</v>
      </c>
      <c r="E130" s="104">
        <v>5.0000000000000001E-3</v>
      </c>
      <c r="F130" s="13" t="s">
        <v>22</v>
      </c>
      <c r="G130" s="61"/>
      <c r="H130" s="62">
        <f>ROUND((G130*E130),2)</f>
        <v>0</v>
      </c>
      <c r="I130" s="61"/>
      <c r="J130" s="61"/>
      <c r="K130" s="62">
        <f>H130+J130</f>
        <v>0</v>
      </c>
      <c r="L130" s="15">
        <v>20</v>
      </c>
      <c r="M130" s="62">
        <f>ROUND((K130*(L130/100)),2)</f>
        <v>0</v>
      </c>
      <c r="N130" s="10"/>
      <c r="O130" s="144"/>
    </row>
    <row r="131" spans="1:15" x14ac:dyDescent="0.25">
      <c r="A131" s="140"/>
      <c r="B131" s="132" t="s">
        <v>68</v>
      </c>
      <c r="C131" s="132"/>
      <c r="D131" s="16" t="s">
        <v>654</v>
      </c>
      <c r="E131" s="104">
        <v>5.0000000000000001E-3</v>
      </c>
      <c r="F131" s="13" t="s">
        <v>8</v>
      </c>
      <c r="G131" s="61"/>
      <c r="H131" s="62">
        <f>ROUND((G131*E131),2)</f>
        <v>0</v>
      </c>
      <c r="I131" s="61"/>
      <c r="J131" s="61"/>
      <c r="K131" s="62">
        <f>H131+J131</f>
        <v>0</v>
      </c>
      <c r="L131" s="15" t="s">
        <v>1017</v>
      </c>
      <c r="M131" s="61"/>
      <c r="N131" s="10"/>
      <c r="O131" s="144"/>
    </row>
    <row r="132" spans="1:15" x14ac:dyDescent="0.25">
      <c r="A132" s="140"/>
      <c r="B132" s="132" t="s">
        <v>69</v>
      </c>
      <c r="C132" s="132"/>
      <c r="D132" s="32" t="s">
        <v>655</v>
      </c>
      <c r="E132" s="104"/>
      <c r="F132" s="13"/>
      <c r="G132" s="62">
        <f>G129+G130+G131</f>
        <v>0</v>
      </c>
      <c r="H132" s="62">
        <f>H129+H130+H131</f>
        <v>0</v>
      </c>
      <c r="I132" s="62">
        <f>I129+I130+I131</f>
        <v>0</v>
      </c>
      <c r="J132" s="62">
        <f>J129+J130+J131</f>
        <v>0</v>
      </c>
      <c r="K132" s="62">
        <f>K129+K130+K131</f>
        <v>0</v>
      </c>
      <c r="L132" s="15"/>
      <c r="M132" s="62">
        <f>M129+M130+M131</f>
        <v>0</v>
      </c>
      <c r="N132" s="10"/>
      <c r="O132" s="144"/>
    </row>
    <row r="133" spans="1:15" x14ac:dyDescent="0.25">
      <c r="A133" s="140"/>
      <c r="B133" s="132" t="s">
        <v>70</v>
      </c>
      <c r="C133" s="132"/>
      <c r="D133" s="16" t="s">
        <v>656</v>
      </c>
      <c r="E133" s="104">
        <v>0.01</v>
      </c>
      <c r="F133" s="13" t="s">
        <v>21</v>
      </c>
      <c r="G133" s="61"/>
      <c r="H133" s="62">
        <f>ROUND((G133*E133),2)</f>
        <v>0</v>
      </c>
      <c r="I133" s="61"/>
      <c r="J133" s="61"/>
      <c r="K133" s="62">
        <f>H133+J133</f>
        <v>0</v>
      </c>
      <c r="L133" s="15">
        <v>0</v>
      </c>
      <c r="M133" s="62">
        <f>ROUND((K133*(L133/100)),2)</f>
        <v>0</v>
      </c>
      <c r="N133" s="10"/>
      <c r="O133" s="144"/>
    </row>
    <row r="134" spans="1:15" x14ac:dyDescent="0.25">
      <c r="A134" s="140"/>
      <c r="B134" s="132" t="s">
        <v>1201</v>
      </c>
      <c r="C134" s="132"/>
      <c r="D134" s="16" t="s">
        <v>656</v>
      </c>
      <c r="E134" s="104">
        <v>0.01</v>
      </c>
      <c r="F134" s="13" t="s">
        <v>22</v>
      </c>
      <c r="G134" s="61"/>
      <c r="H134" s="62">
        <f>ROUND((G134*E134),2)</f>
        <v>0</v>
      </c>
      <c r="I134" s="61"/>
      <c r="J134" s="61"/>
      <c r="K134" s="62">
        <f>H134+J134</f>
        <v>0</v>
      </c>
      <c r="L134" s="15">
        <v>20</v>
      </c>
      <c r="M134" s="62">
        <f>ROUND((K134*(L134/100)),2)</f>
        <v>0</v>
      </c>
      <c r="N134" s="10"/>
      <c r="O134" s="144"/>
    </row>
    <row r="135" spans="1:15" x14ac:dyDescent="0.25">
      <c r="A135" s="140"/>
      <c r="B135" s="132" t="s">
        <v>1202</v>
      </c>
      <c r="C135" s="132"/>
      <c r="D135" s="16" t="s">
        <v>656</v>
      </c>
      <c r="E135" s="104">
        <v>0.01</v>
      </c>
      <c r="F135" s="13" t="s">
        <v>8</v>
      </c>
      <c r="G135" s="61"/>
      <c r="H135" s="62">
        <f>ROUND((G135*E135),2)</f>
        <v>0</v>
      </c>
      <c r="I135" s="61"/>
      <c r="J135" s="61"/>
      <c r="K135" s="62">
        <f>H135+J135</f>
        <v>0</v>
      </c>
      <c r="L135" s="15" t="s">
        <v>1017</v>
      </c>
      <c r="M135" s="61"/>
      <c r="N135" s="10"/>
      <c r="O135" s="144"/>
    </row>
    <row r="136" spans="1:15" x14ac:dyDescent="0.25">
      <c r="A136" s="140"/>
      <c r="B136" s="132" t="s">
        <v>604</v>
      </c>
      <c r="C136" s="132"/>
      <c r="D136" s="32" t="s">
        <v>655</v>
      </c>
      <c r="E136" s="104"/>
      <c r="F136" s="13"/>
      <c r="G136" s="62">
        <f>G133+G134+G135</f>
        <v>0</v>
      </c>
      <c r="H136" s="62">
        <f>H133+H134+H135</f>
        <v>0</v>
      </c>
      <c r="I136" s="62">
        <f>I133+I134+I135</f>
        <v>0</v>
      </c>
      <c r="J136" s="62">
        <f>J133+J134+J135</f>
        <v>0</v>
      </c>
      <c r="K136" s="62">
        <f>K133+K134+K135</f>
        <v>0</v>
      </c>
      <c r="L136" s="15"/>
      <c r="M136" s="62">
        <f>M133+M134+M135</f>
        <v>0</v>
      </c>
      <c r="N136" s="10"/>
      <c r="O136" s="144"/>
    </row>
    <row r="137" spans="1:15" x14ac:dyDescent="0.25">
      <c r="A137" s="140"/>
      <c r="B137" s="132" t="s">
        <v>1016</v>
      </c>
      <c r="C137" s="132"/>
      <c r="D137" s="16" t="s">
        <v>657</v>
      </c>
      <c r="E137" s="104">
        <v>0.03</v>
      </c>
      <c r="F137" s="13" t="s">
        <v>21</v>
      </c>
      <c r="G137" s="61"/>
      <c r="H137" s="62">
        <f>ROUND((G137*E137),2)</f>
        <v>0</v>
      </c>
      <c r="I137" s="61"/>
      <c r="J137" s="61"/>
      <c r="K137" s="62">
        <f>H137+J137</f>
        <v>0</v>
      </c>
      <c r="L137" s="15">
        <v>0</v>
      </c>
      <c r="M137" s="62">
        <f>ROUND((K137*(L137/100)),2)</f>
        <v>0</v>
      </c>
      <c r="N137" s="10"/>
      <c r="O137" s="144"/>
    </row>
    <row r="138" spans="1:15" x14ac:dyDescent="0.25">
      <c r="A138" s="140"/>
      <c r="B138" s="132" t="s">
        <v>1020</v>
      </c>
      <c r="C138" s="132"/>
      <c r="D138" s="16" t="s">
        <v>657</v>
      </c>
      <c r="E138" s="104">
        <v>0.03</v>
      </c>
      <c r="F138" s="13" t="s">
        <v>22</v>
      </c>
      <c r="G138" s="61"/>
      <c r="H138" s="62">
        <f>ROUND((G138*E138),2)</f>
        <v>0</v>
      </c>
      <c r="I138" s="61"/>
      <c r="J138" s="61"/>
      <c r="K138" s="62">
        <f>H138+J138</f>
        <v>0</v>
      </c>
      <c r="L138" s="15">
        <v>20</v>
      </c>
      <c r="M138" s="62">
        <f>ROUND((K138*(L138/100)),2)</f>
        <v>0</v>
      </c>
      <c r="N138" s="10"/>
      <c r="O138" s="144"/>
    </row>
    <row r="139" spans="1:15" x14ac:dyDescent="0.25">
      <c r="A139" s="140"/>
      <c r="B139" s="132" t="s">
        <v>1021</v>
      </c>
      <c r="C139" s="132"/>
      <c r="D139" s="16" t="s">
        <v>657</v>
      </c>
      <c r="E139" s="104">
        <v>0.03</v>
      </c>
      <c r="F139" s="13" t="s">
        <v>8</v>
      </c>
      <c r="G139" s="61"/>
      <c r="H139" s="62">
        <f>ROUND((G139*E139),2)</f>
        <v>0</v>
      </c>
      <c r="I139" s="61"/>
      <c r="J139" s="61"/>
      <c r="K139" s="62">
        <f>H139+J139</f>
        <v>0</v>
      </c>
      <c r="L139" s="15" t="s">
        <v>1017</v>
      </c>
      <c r="M139" s="61"/>
      <c r="N139" s="10"/>
      <c r="O139" s="144"/>
    </row>
    <row r="140" spans="1:15" x14ac:dyDescent="0.25">
      <c r="A140" s="140"/>
      <c r="B140" s="132" t="s">
        <v>1022</v>
      </c>
      <c r="C140" s="132"/>
      <c r="D140" s="90" t="s">
        <v>655</v>
      </c>
      <c r="E140" s="125"/>
      <c r="F140" s="63"/>
      <c r="G140" s="62">
        <f>G137+G138+G139</f>
        <v>0</v>
      </c>
      <c r="H140" s="62">
        <f>H137+H138+H139</f>
        <v>0</v>
      </c>
      <c r="I140" s="62">
        <f>I137+I138+I139</f>
        <v>0</v>
      </c>
      <c r="J140" s="62">
        <f>J137+J138+J139</f>
        <v>0</v>
      </c>
      <c r="K140" s="62">
        <f>K137+K138+K139</f>
        <v>0</v>
      </c>
      <c r="L140" s="64"/>
      <c r="M140" s="62">
        <f>M137+M138+M139</f>
        <v>0</v>
      </c>
      <c r="N140" s="10"/>
      <c r="O140" s="144"/>
    </row>
    <row r="141" spans="1:15" x14ac:dyDescent="0.25">
      <c r="A141" s="140"/>
      <c r="B141" s="132"/>
      <c r="C141" s="132"/>
      <c r="D141" s="91"/>
      <c r="E141" s="115"/>
      <c r="F141" s="69"/>
      <c r="G141" s="115"/>
      <c r="H141" s="115"/>
      <c r="I141" s="115"/>
      <c r="J141" s="115"/>
      <c r="K141" s="115"/>
      <c r="L141" s="82"/>
      <c r="M141" s="112"/>
      <c r="N141" s="10"/>
      <c r="O141" s="144"/>
    </row>
    <row r="142" spans="1:15" x14ac:dyDescent="0.25">
      <c r="A142" s="140"/>
      <c r="B142" s="132" t="s">
        <v>1205</v>
      </c>
      <c r="C142" s="132"/>
      <c r="D142" s="43" t="s">
        <v>269</v>
      </c>
      <c r="E142" s="123"/>
      <c r="F142" s="44"/>
      <c r="G142" s="62">
        <f>G146+G150+G154</f>
        <v>0</v>
      </c>
      <c r="H142" s="62">
        <f>H146+H150+H154</f>
        <v>0</v>
      </c>
      <c r="I142" s="62">
        <f>I146+I150+I154</f>
        <v>0</v>
      </c>
      <c r="J142" s="62">
        <f>J146+J150+J154</f>
        <v>0</v>
      </c>
      <c r="K142" s="62">
        <f>K146+K150+K154</f>
        <v>0</v>
      </c>
      <c r="L142" s="45"/>
      <c r="M142" s="62">
        <f>M146+M150+M154</f>
        <v>0</v>
      </c>
      <c r="N142" s="10"/>
      <c r="O142" s="144"/>
    </row>
    <row r="143" spans="1:15" x14ac:dyDescent="0.25">
      <c r="A143" s="140"/>
      <c r="B143" s="132" t="s">
        <v>1206</v>
      </c>
      <c r="C143" s="132"/>
      <c r="D143" s="16" t="s">
        <v>654</v>
      </c>
      <c r="E143" s="104">
        <v>5.0000000000000001E-3</v>
      </c>
      <c r="F143" s="13" t="s">
        <v>21</v>
      </c>
      <c r="G143" s="61"/>
      <c r="H143" s="62">
        <f>ROUND((G143*E143),2)</f>
        <v>0</v>
      </c>
      <c r="I143" s="61"/>
      <c r="J143" s="61"/>
      <c r="K143" s="62">
        <f>H143+J143</f>
        <v>0</v>
      </c>
      <c r="L143" s="15">
        <v>0</v>
      </c>
      <c r="M143" s="62">
        <f>ROUND((K143*(L143/100)),2)</f>
        <v>0</v>
      </c>
      <c r="N143" s="10"/>
      <c r="O143" s="144"/>
    </row>
    <row r="144" spans="1:15" x14ac:dyDescent="0.25">
      <c r="A144" s="140"/>
      <c r="B144" s="132" t="s">
        <v>1207</v>
      </c>
      <c r="C144" s="132"/>
      <c r="D144" s="16" t="s">
        <v>654</v>
      </c>
      <c r="E144" s="104">
        <v>5.0000000000000001E-3</v>
      </c>
      <c r="F144" s="13" t="s">
        <v>22</v>
      </c>
      <c r="G144" s="61"/>
      <c r="H144" s="62">
        <f>ROUND((G144*E144),2)</f>
        <v>0</v>
      </c>
      <c r="I144" s="61"/>
      <c r="J144" s="61"/>
      <c r="K144" s="62">
        <f>H144+J144</f>
        <v>0</v>
      </c>
      <c r="L144" s="15">
        <v>20</v>
      </c>
      <c r="M144" s="62">
        <f>ROUND((K144*(L144/100)),2)</f>
        <v>0</v>
      </c>
      <c r="N144" s="10"/>
      <c r="O144" s="144"/>
    </row>
    <row r="145" spans="1:15" x14ac:dyDescent="0.25">
      <c r="A145" s="140"/>
      <c r="B145" s="132" t="s">
        <v>1208</v>
      </c>
      <c r="C145" s="132"/>
      <c r="D145" s="16" t="s">
        <v>654</v>
      </c>
      <c r="E145" s="104">
        <v>5.0000000000000001E-3</v>
      </c>
      <c r="F145" s="13" t="s">
        <v>8</v>
      </c>
      <c r="G145" s="61"/>
      <c r="H145" s="62">
        <f>ROUND((G145*E145),2)</f>
        <v>0</v>
      </c>
      <c r="I145" s="61"/>
      <c r="J145" s="61"/>
      <c r="K145" s="62">
        <f>H145+J145</f>
        <v>0</v>
      </c>
      <c r="L145" s="15" t="s">
        <v>1017</v>
      </c>
      <c r="M145" s="61"/>
      <c r="N145" s="10"/>
      <c r="O145" s="144"/>
    </row>
    <row r="146" spans="1:15" x14ac:dyDescent="0.25">
      <c r="A146" s="140"/>
      <c r="B146" s="132" t="s">
        <v>1209</v>
      </c>
      <c r="C146" s="132"/>
      <c r="D146" s="32" t="s">
        <v>655</v>
      </c>
      <c r="E146" s="104"/>
      <c r="F146" s="13"/>
      <c r="G146" s="62">
        <f>G143+G144+G145</f>
        <v>0</v>
      </c>
      <c r="H146" s="62">
        <f>H143+H144+H145</f>
        <v>0</v>
      </c>
      <c r="I146" s="62">
        <f>I143+I144+I145</f>
        <v>0</v>
      </c>
      <c r="J146" s="62">
        <f>J143+J144+J145</f>
        <v>0</v>
      </c>
      <c r="K146" s="62">
        <f>K143+K144+K145</f>
        <v>0</v>
      </c>
      <c r="L146" s="15"/>
      <c r="M146" s="62">
        <f>M143+M144+M145</f>
        <v>0</v>
      </c>
      <c r="N146" s="10"/>
      <c r="O146" s="144"/>
    </row>
    <row r="147" spans="1:15" x14ac:dyDescent="0.25">
      <c r="A147" s="140"/>
      <c r="B147" s="132" t="s">
        <v>942</v>
      </c>
      <c r="C147" s="132"/>
      <c r="D147" s="16" t="s">
        <v>656</v>
      </c>
      <c r="E147" s="104">
        <v>0.01</v>
      </c>
      <c r="F147" s="13" t="s">
        <v>21</v>
      </c>
      <c r="G147" s="61"/>
      <c r="H147" s="62">
        <f>ROUND((G147*E147),2)</f>
        <v>0</v>
      </c>
      <c r="I147" s="61"/>
      <c r="J147" s="61"/>
      <c r="K147" s="62">
        <f>H147+J147</f>
        <v>0</v>
      </c>
      <c r="L147" s="15">
        <v>0</v>
      </c>
      <c r="M147" s="62">
        <f>ROUND((K147*(L147/100)),2)</f>
        <v>0</v>
      </c>
      <c r="N147" s="10"/>
      <c r="O147" s="144"/>
    </row>
    <row r="148" spans="1:15" x14ac:dyDescent="0.25">
      <c r="A148" s="140"/>
      <c r="B148" s="132" t="s">
        <v>282</v>
      </c>
      <c r="C148" s="132"/>
      <c r="D148" s="16" t="s">
        <v>656</v>
      </c>
      <c r="E148" s="104">
        <v>0.01</v>
      </c>
      <c r="F148" s="13" t="s">
        <v>22</v>
      </c>
      <c r="G148" s="61"/>
      <c r="H148" s="62">
        <f>ROUND((G148*E148),2)</f>
        <v>0</v>
      </c>
      <c r="I148" s="61"/>
      <c r="J148" s="61"/>
      <c r="K148" s="62">
        <f>H148+J148</f>
        <v>0</v>
      </c>
      <c r="L148" s="15">
        <v>20</v>
      </c>
      <c r="M148" s="62">
        <f>ROUND((K148*(L148/100)),2)</f>
        <v>0</v>
      </c>
      <c r="N148" s="10"/>
      <c r="O148" s="144"/>
    </row>
    <row r="149" spans="1:15" x14ac:dyDescent="0.25">
      <c r="A149" s="140"/>
      <c r="B149" s="132" t="s">
        <v>283</v>
      </c>
      <c r="C149" s="132"/>
      <c r="D149" s="16" t="s">
        <v>656</v>
      </c>
      <c r="E149" s="104">
        <v>0.01</v>
      </c>
      <c r="F149" s="13" t="s">
        <v>8</v>
      </c>
      <c r="G149" s="61"/>
      <c r="H149" s="62">
        <f>ROUND((G149*E149),2)</f>
        <v>0</v>
      </c>
      <c r="I149" s="61"/>
      <c r="J149" s="61"/>
      <c r="K149" s="62">
        <f>H149+J149</f>
        <v>0</v>
      </c>
      <c r="L149" s="15" t="s">
        <v>1017</v>
      </c>
      <c r="M149" s="61"/>
      <c r="N149" s="10"/>
      <c r="O149" s="144"/>
    </row>
    <row r="150" spans="1:15" x14ac:dyDescent="0.25">
      <c r="A150" s="140"/>
      <c r="B150" s="132" t="s">
        <v>284</v>
      </c>
      <c r="C150" s="132"/>
      <c r="D150" s="32" t="s">
        <v>655</v>
      </c>
      <c r="E150" s="104"/>
      <c r="F150" s="13"/>
      <c r="G150" s="62">
        <f>G147+G148+G149</f>
        <v>0</v>
      </c>
      <c r="H150" s="62">
        <f>H147+H148+H149</f>
        <v>0</v>
      </c>
      <c r="I150" s="62">
        <f>I147+I148+I149</f>
        <v>0</v>
      </c>
      <c r="J150" s="62">
        <f>J147+J148+J149</f>
        <v>0</v>
      </c>
      <c r="K150" s="62">
        <f>K147+K148+K149</f>
        <v>0</v>
      </c>
      <c r="L150" s="15"/>
      <c r="M150" s="62">
        <f>M147+M148+M149</f>
        <v>0</v>
      </c>
      <c r="N150" s="10"/>
      <c r="O150" s="144"/>
    </row>
    <row r="151" spans="1:15" x14ac:dyDescent="0.25">
      <c r="A151" s="140"/>
      <c r="B151" s="132" t="s">
        <v>285</v>
      </c>
      <c r="C151" s="132"/>
      <c r="D151" s="16" t="s">
        <v>657</v>
      </c>
      <c r="E151" s="104">
        <v>0.03</v>
      </c>
      <c r="F151" s="13" t="s">
        <v>21</v>
      </c>
      <c r="G151" s="61"/>
      <c r="H151" s="62">
        <f>ROUND((G151*E151),2)</f>
        <v>0</v>
      </c>
      <c r="I151" s="61"/>
      <c r="J151" s="61"/>
      <c r="K151" s="62">
        <f>H151+J151</f>
        <v>0</v>
      </c>
      <c r="L151" s="15">
        <v>0</v>
      </c>
      <c r="M151" s="62">
        <f>ROUND((K151*(L151/100)),2)</f>
        <v>0</v>
      </c>
      <c r="N151" s="10"/>
      <c r="O151" s="144"/>
    </row>
    <row r="152" spans="1:15" x14ac:dyDescent="0.25">
      <c r="A152" s="140"/>
      <c r="B152" s="132" t="s">
        <v>286</v>
      </c>
      <c r="C152" s="132"/>
      <c r="D152" s="16" t="s">
        <v>657</v>
      </c>
      <c r="E152" s="104">
        <v>0.03</v>
      </c>
      <c r="F152" s="13" t="s">
        <v>22</v>
      </c>
      <c r="G152" s="61"/>
      <c r="H152" s="62">
        <f>ROUND((G152*E152),2)</f>
        <v>0</v>
      </c>
      <c r="I152" s="61"/>
      <c r="J152" s="61"/>
      <c r="K152" s="62">
        <f>H152+J152</f>
        <v>0</v>
      </c>
      <c r="L152" s="15">
        <v>20</v>
      </c>
      <c r="M152" s="62">
        <f>ROUND((K152*(L152/100)),2)</f>
        <v>0</v>
      </c>
      <c r="N152" s="10"/>
      <c r="O152" s="144"/>
    </row>
    <row r="153" spans="1:15" x14ac:dyDescent="0.25">
      <c r="A153" s="140"/>
      <c r="B153" s="132" t="s">
        <v>287</v>
      </c>
      <c r="C153" s="132"/>
      <c r="D153" s="16" t="s">
        <v>657</v>
      </c>
      <c r="E153" s="104">
        <v>0.03</v>
      </c>
      <c r="F153" s="13" t="s">
        <v>8</v>
      </c>
      <c r="G153" s="61"/>
      <c r="H153" s="62">
        <f>ROUND((G153*E153),2)</f>
        <v>0</v>
      </c>
      <c r="I153" s="61"/>
      <c r="J153" s="61"/>
      <c r="K153" s="62">
        <f>H153+J153</f>
        <v>0</v>
      </c>
      <c r="L153" s="15" t="s">
        <v>1017</v>
      </c>
      <c r="M153" s="61"/>
      <c r="N153" s="10"/>
      <c r="O153" s="144"/>
    </row>
    <row r="154" spans="1:15" x14ac:dyDescent="0.25">
      <c r="A154" s="140"/>
      <c r="B154" s="132" t="s">
        <v>288</v>
      </c>
      <c r="C154" s="132"/>
      <c r="D154" s="90" t="s">
        <v>655</v>
      </c>
      <c r="E154" s="125"/>
      <c r="F154" s="63"/>
      <c r="G154" s="62">
        <f>G151+G152+G153</f>
        <v>0</v>
      </c>
      <c r="H154" s="62">
        <f>H151+H152+H153</f>
        <v>0</v>
      </c>
      <c r="I154" s="62">
        <f>I151+I152+I153</f>
        <v>0</v>
      </c>
      <c r="J154" s="62">
        <f>J151+J152+J153</f>
        <v>0</v>
      </c>
      <c r="K154" s="62">
        <f>K151+K152+K153</f>
        <v>0</v>
      </c>
      <c r="L154" s="64"/>
      <c r="M154" s="62">
        <f>M151+M152+M153</f>
        <v>0</v>
      </c>
      <c r="N154" s="10"/>
      <c r="O154" s="144"/>
    </row>
    <row r="155" spans="1:15" x14ac:dyDescent="0.25">
      <c r="A155" s="140"/>
      <c r="B155" s="132"/>
      <c r="C155" s="132"/>
      <c r="D155" s="91"/>
      <c r="E155" s="115"/>
      <c r="F155" s="69"/>
      <c r="G155" s="115"/>
      <c r="H155" s="115"/>
      <c r="I155" s="115"/>
      <c r="J155" s="115"/>
      <c r="K155" s="115"/>
      <c r="L155" s="82"/>
      <c r="M155" s="112"/>
      <c r="N155" s="10"/>
      <c r="O155" s="144"/>
    </row>
    <row r="156" spans="1:15" x14ac:dyDescent="0.25">
      <c r="A156" s="140"/>
      <c r="B156" s="132" t="s">
        <v>187</v>
      </c>
      <c r="C156" s="132"/>
      <c r="D156" s="43" t="s">
        <v>186</v>
      </c>
      <c r="E156" s="123"/>
      <c r="F156" s="44"/>
      <c r="G156" s="62">
        <f>G160+G164+G168</f>
        <v>0</v>
      </c>
      <c r="H156" s="62">
        <f>H160+H164+H168</f>
        <v>0</v>
      </c>
      <c r="I156" s="62">
        <f>I160+I164+I168</f>
        <v>0</v>
      </c>
      <c r="J156" s="62">
        <f>J160+J164+J168</f>
        <v>0</v>
      </c>
      <c r="K156" s="62">
        <f>K160+K164+K168</f>
        <v>0</v>
      </c>
      <c r="L156" s="45"/>
      <c r="M156" s="62">
        <f>M160+M164+M168</f>
        <v>0</v>
      </c>
      <c r="N156" s="10"/>
      <c r="O156" s="144"/>
    </row>
    <row r="157" spans="1:15" x14ac:dyDescent="0.25">
      <c r="A157" s="140"/>
      <c r="B157" s="132" t="s">
        <v>852</v>
      </c>
      <c r="C157" s="132"/>
      <c r="D157" s="16" t="s">
        <v>654</v>
      </c>
      <c r="E157" s="104"/>
      <c r="F157" s="13" t="s">
        <v>21</v>
      </c>
      <c r="G157" s="61"/>
      <c r="H157" s="62">
        <f>ROUND((G157*E157),2)</f>
        <v>0</v>
      </c>
      <c r="I157" s="61"/>
      <c r="J157" s="61"/>
      <c r="K157" s="62">
        <f>H157+J157</f>
        <v>0</v>
      </c>
      <c r="L157" s="15">
        <v>0</v>
      </c>
      <c r="M157" s="62">
        <f>ROUND((K157*(L157/100)),2)</f>
        <v>0</v>
      </c>
      <c r="N157" s="10"/>
      <c r="O157" s="144"/>
    </row>
    <row r="158" spans="1:15" x14ac:dyDescent="0.25">
      <c r="A158" s="140"/>
      <c r="B158" s="132" t="s">
        <v>853</v>
      </c>
      <c r="C158" s="132"/>
      <c r="D158" s="16" t="s">
        <v>654</v>
      </c>
      <c r="E158" s="104"/>
      <c r="F158" s="13" t="s">
        <v>22</v>
      </c>
      <c r="G158" s="61"/>
      <c r="H158" s="62">
        <f>ROUND((G158*E158),2)</f>
        <v>0</v>
      </c>
      <c r="I158" s="61"/>
      <c r="J158" s="61"/>
      <c r="K158" s="62">
        <f>H158+J158</f>
        <v>0</v>
      </c>
      <c r="L158" s="15">
        <v>20</v>
      </c>
      <c r="M158" s="62">
        <f>ROUND((K158*(L158/100)),2)</f>
        <v>0</v>
      </c>
      <c r="N158" s="10"/>
      <c r="O158" s="144"/>
    </row>
    <row r="159" spans="1:15" x14ac:dyDescent="0.25">
      <c r="A159" s="140"/>
      <c r="B159" s="132" t="s">
        <v>854</v>
      </c>
      <c r="C159" s="132"/>
      <c r="D159" s="16" t="s">
        <v>654</v>
      </c>
      <c r="E159" s="104"/>
      <c r="F159" s="13" t="s">
        <v>8</v>
      </c>
      <c r="G159" s="61"/>
      <c r="H159" s="62">
        <f>ROUND((G159*E159),2)</f>
        <v>0</v>
      </c>
      <c r="I159" s="61"/>
      <c r="J159" s="61"/>
      <c r="K159" s="62">
        <f>H159+J159</f>
        <v>0</v>
      </c>
      <c r="L159" s="15" t="s">
        <v>1017</v>
      </c>
      <c r="M159" s="61"/>
      <c r="N159" s="10"/>
      <c r="O159" s="144"/>
    </row>
    <row r="160" spans="1:15" x14ac:dyDescent="0.25">
      <c r="A160" s="140"/>
      <c r="B160" s="132" t="s">
        <v>855</v>
      </c>
      <c r="C160" s="132"/>
      <c r="D160" s="32" t="s">
        <v>655</v>
      </c>
      <c r="E160" s="104"/>
      <c r="F160" s="13"/>
      <c r="G160" s="62">
        <f>G157+G158+G159</f>
        <v>0</v>
      </c>
      <c r="H160" s="62">
        <f>H157+H158+H159</f>
        <v>0</v>
      </c>
      <c r="I160" s="62">
        <f>I157+I158+I159</f>
        <v>0</v>
      </c>
      <c r="J160" s="62">
        <f>J157+J158+J159</f>
        <v>0</v>
      </c>
      <c r="K160" s="62">
        <f>K157+K158+K159</f>
        <v>0</v>
      </c>
      <c r="L160" s="15"/>
      <c r="M160" s="62">
        <f>M157+M158+M159</f>
        <v>0</v>
      </c>
      <c r="N160" s="10"/>
      <c r="O160" s="144"/>
    </row>
    <row r="161" spans="1:15" x14ac:dyDescent="0.25">
      <c r="A161" s="140"/>
      <c r="B161" s="132" t="s">
        <v>856</v>
      </c>
      <c r="C161" s="132"/>
      <c r="D161" s="16" t="s">
        <v>656</v>
      </c>
      <c r="E161" s="104"/>
      <c r="F161" s="13" t="s">
        <v>21</v>
      </c>
      <c r="G161" s="61"/>
      <c r="H161" s="62">
        <f>ROUND((G161*E161),2)</f>
        <v>0</v>
      </c>
      <c r="I161" s="61"/>
      <c r="J161" s="61"/>
      <c r="K161" s="62">
        <f>H161+J161</f>
        <v>0</v>
      </c>
      <c r="L161" s="15">
        <v>0</v>
      </c>
      <c r="M161" s="62">
        <f>ROUND((K161*(L161/100)),2)</f>
        <v>0</v>
      </c>
      <c r="N161" s="10"/>
      <c r="O161" s="144"/>
    </row>
    <row r="162" spans="1:15" x14ac:dyDescent="0.25">
      <c r="A162" s="140"/>
      <c r="B162" s="132" t="s">
        <v>857</v>
      </c>
      <c r="C162" s="132"/>
      <c r="D162" s="16" t="s">
        <v>656</v>
      </c>
      <c r="E162" s="104"/>
      <c r="F162" s="13" t="s">
        <v>22</v>
      </c>
      <c r="G162" s="61"/>
      <c r="H162" s="62">
        <f>ROUND((G162*E162),2)</f>
        <v>0</v>
      </c>
      <c r="I162" s="61"/>
      <c r="J162" s="61"/>
      <c r="K162" s="62">
        <f>H162+J162</f>
        <v>0</v>
      </c>
      <c r="L162" s="15">
        <v>20</v>
      </c>
      <c r="M162" s="62">
        <f>ROUND((K162*(L162/100)),2)</f>
        <v>0</v>
      </c>
      <c r="N162" s="10"/>
      <c r="O162" s="144"/>
    </row>
    <row r="163" spans="1:15" x14ac:dyDescent="0.25">
      <c r="A163" s="140"/>
      <c r="B163" s="132" t="s">
        <v>858</v>
      </c>
      <c r="C163" s="132"/>
      <c r="D163" s="16" t="s">
        <v>656</v>
      </c>
      <c r="E163" s="104"/>
      <c r="F163" s="13" t="s">
        <v>8</v>
      </c>
      <c r="G163" s="61"/>
      <c r="H163" s="62">
        <f>ROUND((G163*E163),2)</f>
        <v>0</v>
      </c>
      <c r="I163" s="61"/>
      <c r="J163" s="61"/>
      <c r="K163" s="62">
        <f>H163+J163</f>
        <v>0</v>
      </c>
      <c r="L163" s="15" t="s">
        <v>1017</v>
      </c>
      <c r="M163" s="61"/>
      <c r="N163" s="10"/>
      <c r="O163" s="144"/>
    </row>
    <row r="164" spans="1:15" x14ac:dyDescent="0.25">
      <c r="A164" s="140"/>
      <c r="B164" s="132" t="s">
        <v>859</v>
      </c>
      <c r="C164" s="132"/>
      <c r="D164" s="32" t="s">
        <v>655</v>
      </c>
      <c r="E164" s="104"/>
      <c r="F164" s="13"/>
      <c r="G164" s="62">
        <f>G161+G162+G163</f>
        <v>0</v>
      </c>
      <c r="H164" s="62">
        <f>H161+H162+H163</f>
        <v>0</v>
      </c>
      <c r="I164" s="62">
        <f>I161+I162+I163</f>
        <v>0</v>
      </c>
      <c r="J164" s="62">
        <f>J161+J162+J163</f>
        <v>0</v>
      </c>
      <c r="K164" s="62">
        <f>K161+K162+K163</f>
        <v>0</v>
      </c>
      <c r="L164" s="15"/>
      <c r="M164" s="62">
        <f>M161+M162+M163</f>
        <v>0</v>
      </c>
      <c r="N164" s="10"/>
      <c r="O164" s="144"/>
    </row>
    <row r="165" spans="1:15" x14ac:dyDescent="0.25">
      <c r="A165" s="140"/>
      <c r="B165" s="132" t="s">
        <v>244</v>
      </c>
      <c r="C165" s="132"/>
      <c r="D165" s="16" t="s">
        <v>657</v>
      </c>
      <c r="E165" s="104"/>
      <c r="F165" s="13" t="s">
        <v>21</v>
      </c>
      <c r="G165" s="61"/>
      <c r="H165" s="62">
        <f>ROUND((G165*E165),2)</f>
        <v>0</v>
      </c>
      <c r="I165" s="61"/>
      <c r="J165" s="61"/>
      <c r="K165" s="62">
        <f>H165+J165</f>
        <v>0</v>
      </c>
      <c r="L165" s="15">
        <v>0</v>
      </c>
      <c r="M165" s="62">
        <f>ROUND((K165*(L165/100)),2)</f>
        <v>0</v>
      </c>
      <c r="N165" s="10"/>
      <c r="O165" s="144"/>
    </row>
    <row r="166" spans="1:15" x14ac:dyDescent="0.25">
      <c r="A166" s="140"/>
      <c r="B166" s="132" t="s">
        <v>62</v>
      </c>
      <c r="C166" s="132"/>
      <c r="D166" s="16" t="s">
        <v>657</v>
      </c>
      <c r="E166" s="104"/>
      <c r="F166" s="13" t="s">
        <v>22</v>
      </c>
      <c r="G166" s="61"/>
      <c r="H166" s="62">
        <f>ROUND((G166*E166),2)</f>
        <v>0</v>
      </c>
      <c r="I166" s="61"/>
      <c r="J166" s="61"/>
      <c r="K166" s="62">
        <f>H166+J166</f>
        <v>0</v>
      </c>
      <c r="L166" s="15">
        <v>20</v>
      </c>
      <c r="M166" s="62">
        <f>ROUND((K166*(L166/100)),2)</f>
        <v>0</v>
      </c>
      <c r="N166" s="10"/>
      <c r="O166" s="144"/>
    </row>
    <row r="167" spans="1:15" x14ac:dyDescent="0.25">
      <c r="A167" s="140"/>
      <c r="B167" s="132" t="s">
        <v>63</v>
      </c>
      <c r="C167" s="132"/>
      <c r="D167" s="16" t="s">
        <v>657</v>
      </c>
      <c r="E167" s="104"/>
      <c r="F167" s="13" t="s">
        <v>8</v>
      </c>
      <c r="G167" s="61"/>
      <c r="H167" s="62">
        <f>ROUND((G167*E167),2)</f>
        <v>0</v>
      </c>
      <c r="I167" s="61"/>
      <c r="J167" s="61"/>
      <c r="K167" s="62">
        <f>H167+J167</f>
        <v>0</v>
      </c>
      <c r="L167" s="15" t="s">
        <v>1017</v>
      </c>
      <c r="M167" s="61"/>
      <c r="N167" s="10"/>
      <c r="O167" s="144"/>
    </row>
    <row r="168" spans="1:15" x14ac:dyDescent="0.25">
      <c r="A168" s="140"/>
      <c r="B168" s="132" t="s">
        <v>64</v>
      </c>
      <c r="C168" s="132"/>
      <c r="D168" s="90" t="s">
        <v>655</v>
      </c>
      <c r="E168" s="125"/>
      <c r="F168" s="63"/>
      <c r="G168" s="62">
        <f>G165+G166+G167</f>
        <v>0</v>
      </c>
      <c r="H168" s="62">
        <f>H165+H166+H167</f>
        <v>0</v>
      </c>
      <c r="I168" s="62">
        <f>I165+I166+I167</f>
        <v>0</v>
      </c>
      <c r="J168" s="62">
        <f>J165+J166+J167</f>
        <v>0</v>
      </c>
      <c r="K168" s="62">
        <f>K165+K166+K167</f>
        <v>0</v>
      </c>
      <c r="L168" s="64"/>
      <c r="M168" s="62">
        <f>M165+M166+M167</f>
        <v>0</v>
      </c>
      <c r="N168" s="10"/>
      <c r="O168" s="144"/>
    </row>
    <row r="169" spans="1:15" x14ac:dyDescent="0.25">
      <c r="A169" s="140"/>
      <c r="B169" s="132"/>
      <c r="C169" s="132"/>
      <c r="D169" s="91"/>
      <c r="E169" s="115"/>
      <c r="F169" s="69"/>
      <c r="G169" s="115"/>
      <c r="H169" s="115"/>
      <c r="I169" s="115"/>
      <c r="J169" s="115"/>
      <c r="K169" s="115"/>
      <c r="L169" s="82"/>
      <c r="M169" s="112"/>
      <c r="N169" s="10"/>
      <c r="O169" s="144"/>
    </row>
    <row r="170" spans="1:15" x14ac:dyDescent="0.25">
      <c r="A170" s="140"/>
      <c r="B170" s="132" t="s">
        <v>181</v>
      </c>
      <c r="C170" s="132"/>
      <c r="D170" s="43" t="s">
        <v>270</v>
      </c>
      <c r="E170" s="123"/>
      <c r="F170" s="44"/>
      <c r="G170" s="62">
        <f>G174+G178+G182</f>
        <v>0</v>
      </c>
      <c r="H170" s="62">
        <f>H174+H178+H182</f>
        <v>0</v>
      </c>
      <c r="I170" s="62">
        <f>I174+I178+I182</f>
        <v>0</v>
      </c>
      <c r="J170" s="62">
        <f>J174+J178+J182</f>
        <v>0</v>
      </c>
      <c r="K170" s="62">
        <f>K174+K178+K182</f>
        <v>0</v>
      </c>
      <c r="L170" s="45"/>
      <c r="M170" s="62">
        <f>M174+M178+M182</f>
        <v>0</v>
      </c>
      <c r="N170" s="10"/>
      <c r="O170" s="144"/>
    </row>
    <row r="171" spans="1:15" x14ac:dyDescent="0.25">
      <c r="A171" s="140"/>
      <c r="B171" s="132" t="s">
        <v>182</v>
      </c>
      <c r="C171" s="132"/>
      <c r="D171" s="16" t="s">
        <v>654</v>
      </c>
      <c r="E171" s="104">
        <v>5.0000000000000001E-3</v>
      </c>
      <c r="F171" s="13" t="s">
        <v>21</v>
      </c>
      <c r="G171" s="61"/>
      <c r="H171" s="62">
        <f>ROUND((G171*E171),2)</f>
        <v>0</v>
      </c>
      <c r="I171" s="61"/>
      <c r="J171" s="61"/>
      <c r="K171" s="62">
        <f>H171+J171</f>
        <v>0</v>
      </c>
      <c r="L171" s="15">
        <v>0</v>
      </c>
      <c r="M171" s="62">
        <f>ROUND((K171*(L171/100)),2)</f>
        <v>0</v>
      </c>
      <c r="N171" s="10"/>
      <c r="O171" s="144"/>
    </row>
    <row r="172" spans="1:15" x14ac:dyDescent="0.25">
      <c r="A172" s="140"/>
      <c r="B172" s="132" t="s">
        <v>1093</v>
      </c>
      <c r="C172" s="132"/>
      <c r="D172" s="16" t="s">
        <v>654</v>
      </c>
      <c r="E172" s="104">
        <v>5.0000000000000001E-3</v>
      </c>
      <c r="F172" s="13" t="s">
        <v>22</v>
      </c>
      <c r="G172" s="61"/>
      <c r="H172" s="62">
        <f>ROUND((G172*E172),2)</f>
        <v>0</v>
      </c>
      <c r="I172" s="61"/>
      <c r="J172" s="61"/>
      <c r="K172" s="62">
        <f>H172+J172</f>
        <v>0</v>
      </c>
      <c r="L172" s="15">
        <v>20</v>
      </c>
      <c r="M172" s="62">
        <f>ROUND((K172*(L172/100)),2)</f>
        <v>0</v>
      </c>
      <c r="N172" s="10"/>
      <c r="O172" s="144"/>
    </row>
    <row r="173" spans="1:15" x14ac:dyDescent="0.25">
      <c r="A173" s="140"/>
      <c r="B173" s="132" t="s">
        <v>1094</v>
      </c>
      <c r="C173" s="132"/>
      <c r="D173" s="16" t="s">
        <v>654</v>
      </c>
      <c r="E173" s="104">
        <v>5.0000000000000001E-3</v>
      </c>
      <c r="F173" s="13" t="s">
        <v>8</v>
      </c>
      <c r="G173" s="61"/>
      <c r="H173" s="62">
        <f>ROUND((G173*E173),2)</f>
        <v>0</v>
      </c>
      <c r="I173" s="61"/>
      <c r="J173" s="61"/>
      <c r="K173" s="62">
        <f>H173+J173</f>
        <v>0</v>
      </c>
      <c r="L173" s="15" t="s">
        <v>1017</v>
      </c>
      <c r="M173" s="61"/>
      <c r="N173" s="10"/>
      <c r="O173" s="144"/>
    </row>
    <row r="174" spans="1:15" x14ac:dyDescent="0.25">
      <c r="A174" s="140"/>
      <c r="B174" s="132" t="s">
        <v>1140</v>
      </c>
      <c r="C174" s="132"/>
      <c r="D174" s="32" t="s">
        <v>655</v>
      </c>
      <c r="E174" s="104"/>
      <c r="F174" s="13"/>
      <c r="G174" s="62">
        <f>G171+G172+G173</f>
        <v>0</v>
      </c>
      <c r="H174" s="62">
        <f>H171+H172+H173</f>
        <v>0</v>
      </c>
      <c r="I174" s="62">
        <f>I171+I172+I173</f>
        <v>0</v>
      </c>
      <c r="J174" s="62">
        <f>J171+J172+J173</f>
        <v>0</v>
      </c>
      <c r="K174" s="62">
        <f>K171+K172+K173</f>
        <v>0</v>
      </c>
      <c r="L174" s="15"/>
      <c r="M174" s="62">
        <f>M171+M172+M173</f>
        <v>0</v>
      </c>
      <c r="N174" s="10"/>
      <c r="O174" s="144"/>
    </row>
    <row r="175" spans="1:15" x14ac:dyDescent="0.25">
      <c r="A175" s="140"/>
      <c r="B175" s="132" t="s">
        <v>1141</v>
      </c>
      <c r="C175" s="132"/>
      <c r="D175" s="16" t="s">
        <v>656</v>
      </c>
      <c r="E175" s="104">
        <v>0.01</v>
      </c>
      <c r="F175" s="13" t="s">
        <v>21</v>
      </c>
      <c r="G175" s="61"/>
      <c r="H175" s="62">
        <f>ROUND((G175*E175),2)</f>
        <v>0</v>
      </c>
      <c r="I175" s="61"/>
      <c r="J175" s="61"/>
      <c r="K175" s="62">
        <f>H175+J175</f>
        <v>0</v>
      </c>
      <c r="L175" s="15">
        <v>0</v>
      </c>
      <c r="M175" s="62">
        <f>ROUND((K175*(L175/100)),2)</f>
        <v>0</v>
      </c>
      <c r="N175" s="10"/>
      <c r="O175" s="144"/>
    </row>
    <row r="176" spans="1:15" x14ac:dyDescent="0.25">
      <c r="A176" s="140"/>
      <c r="B176" s="132" t="s">
        <v>1142</v>
      </c>
      <c r="C176" s="132"/>
      <c r="D176" s="16" t="s">
        <v>656</v>
      </c>
      <c r="E176" s="104">
        <v>0.01</v>
      </c>
      <c r="F176" s="13" t="s">
        <v>22</v>
      </c>
      <c r="G176" s="61"/>
      <c r="H176" s="62">
        <f>ROUND((G176*E176),2)</f>
        <v>0</v>
      </c>
      <c r="I176" s="61"/>
      <c r="J176" s="61"/>
      <c r="K176" s="62">
        <f>H176+J176</f>
        <v>0</v>
      </c>
      <c r="L176" s="15">
        <v>20</v>
      </c>
      <c r="M176" s="62">
        <f>ROUND((K176*(L176/100)),2)</f>
        <v>0</v>
      </c>
      <c r="N176" s="10"/>
      <c r="O176" s="144"/>
    </row>
    <row r="177" spans="1:15" x14ac:dyDescent="0.25">
      <c r="A177" s="140"/>
      <c r="B177" s="132" t="s">
        <v>1143</v>
      </c>
      <c r="C177" s="132"/>
      <c r="D177" s="16" t="s">
        <v>656</v>
      </c>
      <c r="E177" s="104">
        <v>0.01</v>
      </c>
      <c r="F177" s="13" t="s">
        <v>8</v>
      </c>
      <c r="G177" s="61"/>
      <c r="H177" s="62">
        <f>ROUND((G177*E177),2)</f>
        <v>0</v>
      </c>
      <c r="I177" s="61"/>
      <c r="J177" s="61"/>
      <c r="K177" s="62">
        <f>H177+J177</f>
        <v>0</v>
      </c>
      <c r="L177" s="15" t="s">
        <v>1017</v>
      </c>
      <c r="M177" s="61"/>
      <c r="N177" s="10"/>
      <c r="O177" s="144"/>
    </row>
    <row r="178" spans="1:15" x14ac:dyDescent="0.25">
      <c r="A178" s="140"/>
      <c r="B178" s="132" t="s">
        <v>145</v>
      </c>
      <c r="C178" s="132"/>
      <c r="D178" s="32" t="s">
        <v>655</v>
      </c>
      <c r="E178" s="104"/>
      <c r="F178" s="13"/>
      <c r="G178" s="62">
        <f>G175+G176+G177</f>
        <v>0</v>
      </c>
      <c r="H178" s="62">
        <f>H175+H176+H177</f>
        <v>0</v>
      </c>
      <c r="I178" s="62">
        <f>I175+I176+I177</f>
        <v>0</v>
      </c>
      <c r="J178" s="62">
        <f>J175+J176+J177</f>
        <v>0</v>
      </c>
      <c r="K178" s="62">
        <f>K175+K176+K177</f>
        <v>0</v>
      </c>
      <c r="L178" s="15"/>
      <c r="M178" s="62">
        <f>M175+M176+M177</f>
        <v>0</v>
      </c>
      <c r="N178" s="10"/>
      <c r="O178" s="144"/>
    </row>
    <row r="179" spans="1:15" x14ac:dyDescent="0.25">
      <c r="A179" s="140"/>
      <c r="B179" s="132" t="s">
        <v>146</v>
      </c>
      <c r="C179" s="132"/>
      <c r="D179" s="16" t="s">
        <v>657</v>
      </c>
      <c r="E179" s="104">
        <v>0.03</v>
      </c>
      <c r="F179" s="13" t="s">
        <v>21</v>
      </c>
      <c r="G179" s="61"/>
      <c r="H179" s="62">
        <f>ROUND((G179*E179),2)</f>
        <v>0</v>
      </c>
      <c r="I179" s="61"/>
      <c r="J179" s="61"/>
      <c r="K179" s="62">
        <f>H179+J179</f>
        <v>0</v>
      </c>
      <c r="L179" s="15">
        <v>0</v>
      </c>
      <c r="M179" s="62">
        <f>ROUND((K179*(L179/100)),2)</f>
        <v>0</v>
      </c>
      <c r="N179" s="10"/>
      <c r="O179" s="144"/>
    </row>
    <row r="180" spans="1:15" x14ac:dyDescent="0.25">
      <c r="A180" s="140"/>
      <c r="B180" s="132" t="s">
        <v>821</v>
      </c>
      <c r="C180" s="132"/>
      <c r="D180" s="16" t="s">
        <v>657</v>
      </c>
      <c r="E180" s="104">
        <v>0.03</v>
      </c>
      <c r="F180" s="13" t="s">
        <v>22</v>
      </c>
      <c r="G180" s="61"/>
      <c r="H180" s="62">
        <f>ROUND((G180*E180),2)</f>
        <v>0</v>
      </c>
      <c r="I180" s="61"/>
      <c r="J180" s="61"/>
      <c r="K180" s="62">
        <f>H180+J180</f>
        <v>0</v>
      </c>
      <c r="L180" s="15">
        <v>20</v>
      </c>
      <c r="M180" s="62">
        <f>ROUND((K180*(L180/100)),2)</f>
        <v>0</v>
      </c>
      <c r="N180" s="10"/>
      <c r="O180" s="144"/>
    </row>
    <row r="181" spans="1:15" x14ac:dyDescent="0.25">
      <c r="A181" s="140"/>
      <c r="B181" s="132" t="s">
        <v>822</v>
      </c>
      <c r="C181" s="132"/>
      <c r="D181" s="16" t="s">
        <v>657</v>
      </c>
      <c r="E181" s="104">
        <v>0.03</v>
      </c>
      <c r="F181" s="13" t="s">
        <v>8</v>
      </c>
      <c r="G181" s="61"/>
      <c r="H181" s="62">
        <f>ROUND((G181*E181),2)</f>
        <v>0</v>
      </c>
      <c r="I181" s="61"/>
      <c r="J181" s="61"/>
      <c r="K181" s="62">
        <f>H181+J181</f>
        <v>0</v>
      </c>
      <c r="L181" s="15" t="s">
        <v>1017</v>
      </c>
      <c r="M181" s="61"/>
      <c r="N181" s="10"/>
      <c r="O181" s="144"/>
    </row>
    <row r="182" spans="1:15" x14ac:dyDescent="0.25">
      <c r="A182" s="140"/>
      <c r="B182" s="132" t="s">
        <v>832</v>
      </c>
      <c r="C182" s="132"/>
      <c r="D182" s="90" t="s">
        <v>655</v>
      </c>
      <c r="E182" s="125"/>
      <c r="F182" s="63"/>
      <c r="G182" s="62">
        <f>G179+G180+G181</f>
        <v>0</v>
      </c>
      <c r="H182" s="62">
        <f>H179+H180+H181</f>
        <v>0</v>
      </c>
      <c r="I182" s="62">
        <f>I179+I180+I181</f>
        <v>0</v>
      </c>
      <c r="J182" s="62">
        <f>J179+J180+J181</f>
        <v>0</v>
      </c>
      <c r="K182" s="62">
        <f>K179+K180+K181</f>
        <v>0</v>
      </c>
      <c r="L182" s="64"/>
      <c r="M182" s="62">
        <f>M179+M180+M181</f>
        <v>0</v>
      </c>
      <c r="N182" s="10"/>
      <c r="O182" s="144"/>
    </row>
    <row r="183" spans="1:15" x14ac:dyDescent="0.25">
      <c r="A183" s="140"/>
      <c r="B183" s="132"/>
      <c r="C183" s="132"/>
      <c r="D183" s="91"/>
      <c r="E183" s="115"/>
      <c r="F183" s="95"/>
      <c r="G183" s="115"/>
      <c r="H183" s="115"/>
      <c r="I183" s="115"/>
      <c r="J183" s="115"/>
      <c r="K183" s="115"/>
      <c r="L183" s="95"/>
      <c r="M183" s="112"/>
      <c r="N183" s="10"/>
      <c r="O183" s="144"/>
    </row>
    <row r="184" spans="1:15" x14ac:dyDescent="0.25">
      <c r="A184" s="140"/>
      <c r="B184" s="132" t="s">
        <v>65</v>
      </c>
      <c r="C184" s="132"/>
      <c r="D184" s="43" t="s">
        <v>271</v>
      </c>
      <c r="E184" s="123"/>
      <c r="F184" s="44"/>
      <c r="G184" s="62">
        <f>G188+G192+G196</f>
        <v>0</v>
      </c>
      <c r="H184" s="62">
        <f>H188+H192+H196</f>
        <v>0</v>
      </c>
      <c r="I184" s="62">
        <f>I188+I192+I196</f>
        <v>0</v>
      </c>
      <c r="J184" s="62">
        <f>J188+J192+J196</f>
        <v>0</v>
      </c>
      <c r="K184" s="62">
        <f>K188+K192+K196</f>
        <v>0</v>
      </c>
      <c r="L184" s="45"/>
      <c r="M184" s="62">
        <f>M188+M192+M196</f>
        <v>0</v>
      </c>
      <c r="N184" s="10"/>
      <c r="O184" s="144"/>
    </row>
    <row r="185" spans="1:15" x14ac:dyDescent="0.25">
      <c r="A185" s="140"/>
      <c r="B185" s="132" t="s">
        <v>66</v>
      </c>
      <c r="C185" s="132"/>
      <c r="D185" s="16" t="s">
        <v>654</v>
      </c>
      <c r="E185" s="104">
        <v>5.0000000000000001E-3</v>
      </c>
      <c r="F185" s="13" t="s">
        <v>21</v>
      </c>
      <c r="G185" s="61"/>
      <c r="H185" s="62">
        <f>ROUND((G185*E185),2)</f>
        <v>0</v>
      </c>
      <c r="I185" s="61"/>
      <c r="J185" s="61"/>
      <c r="K185" s="62">
        <f>H185+J185</f>
        <v>0</v>
      </c>
      <c r="L185" s="15">
        <v>0</v>
      </c>
      <c r="M185" s="62">
        <f>ROUND((K185*(L185/100)),2)</f>
        <v>0</v>
      </c>
      <c r="N185" s="10"/>
      <c r="O185" s="144"/>
    </row>
    <row r="186" spans="1:15" x14ac:dyDescent="0.25">
      <c r="A186" s="140"/>
      <c r="B186" s="132" t="s">
        <v>1183</v>
      </c>
      <c r="C186" s="132"/>
      <c r="D186" s="16" t="s">
        <v>654</v>
      </c>
      <c r="E186" s="104">
        <v>5.0000000000000001E-3</v>
      </c>
      <c r="F186" s="13" t="s">
        <v>22</v>
      </c>
      <c r="G186" s="61"/>
      <c r="H186" s="62">
        <f>ROUND((G186*E186),2)</f>
        <v>0</v>
      </c>
      <c r="I186" s="61"/>
      <c r="J186" s="61"/>
      <c r="K186" s="62">
        <f>H186+J186</f>
        <v>0</v>
      </c>
      <c r="L186" s="15">
        <v>20</v>
      </c>
      <c r="M186" s="62">
        <f>ROUND((K186*(L186/100)),2)</f>
        <v>0</v>
      </c>
      <c r="N186" s="10"/>
      <c r="O186" s="144"/>
    </row>
    <row r="187" spans="1:15" x14ac:dyDescent="0.25">
      <c r="A187" s="140"/>
      <c r="B187" s="132" t="s">
        <v>1184</v>
      </c>
      <c r="C187" s="132"/>
      <c r="D187" s="16" t="s">
        <v>654</v>
      </c>
      <c r="E187" s="104">
        <v>5.0000000000000001E-3</v>
      </c>
      <c r="F187" s="13" t="s">
        <v>8</v>
      </c>
      <c r="G187" s="61"/>
      <c r="H187" s="62">
        <f>ROUND((G187*E187),2)</f>
        <v>0</v>
      </c>
      <c r="I187" s="61"/>
      <c r="J187" s="61"/>
      <c r="K187" s="62">
        <f>H187+J187</f>
        <v>0</v>
      </c>
      <c r="L187" s="15" t="s">
        <v>1017</v>
      </c>
      <c r="M187" s="61"/>
      <c r="N187" s="10"/>
      <c r="O187" s="144"/>
    </row>
    <row r="188" spans="1:15" x14ac:dyDescent="0.25">
      <c r="A188" s="140"/>
      <c r="B188" s="132" t="s">
        <v>1185</v>
      </c>
      <c r="C188" s="132"/>
      <c r="D188" s="32" t="s">
        <v>655</v>
      </c>
      <c r="E188" s="104"/>
      <c r="F188" s="13"/>
      <c r="G188" s="62">
        <f>G185+G186+G187</f>
        <v>0</v>
      </c>
      <c r="H188" s="62">
        <f>H185+H186+H187</f>
        <v>0</v>
      </c>
      <c r="I188" s="62">
        <f>I185+I186+I187</f>
        <v>0</v>
      </c>
      <c r="J188" s="62">
        <f>J185+J186+J187</f>
        <v>0</v>
      </c>
      <c r="K188" s="62">
        <f>K185+K186+K187</f>
        <v>0</v>
      </c>
      <c r="L188" s="15"/>
      <c r="M188" s="62">
        <f>M185+M186+M187</f>
        <v>0</v>
      </c>
      <c r="N188" s="10"/>
      <c r="O188" s="144"/>
    </row>
    <row r="189" spans="1:15" x14ac:dyDescent="0.25">
      <c r="A189" s="140"/>
      <c r="B189" s="132" t="s">
        <v>324</v>
      </c>
      <c r="C189" s="132"/>
      <c r="D189" s="16" t="s">
        <v>656</v>
      </c>
      <c r="E189" s="104">
        <v>0.01</v>
      </c>
      <c r="F189" s="13" t="s">
        <v>21</v>
      </c>
      <c r="G189" s="61"/>
      <c r="H189" s="62">
        <f>ROUND((G189*E189),2)</f>
        <v>0</v>
      </c>
      <c r="I189" s="61"/>
      <c r="J189" s="61"/>
      <c r="K189" s="62">
        <f>H189+J189</f>
        <v>0</v>
      </c>
      <c r="L189" s="15">
        <v>0</v>
      </c>
      <c r="M189" s="62">
        <f>ROUND((K189*(L189/100)),2)</f>
        <v>0</v>
      </c>
      <c r="N189" s="10"/>
      <c r="O189" s="144"/>
    </row>
    <row r="190" spans="1:15" x14ac:dyDescent="0.25">
      <c r="A190" s="140"/>
      <c r="B190" s="132" t="s">
        <v>684</v>
      </c>
      <c r="C190" s="132"/>
      <c r="D190" s="16" t="s">
        <v>656</v>
      </c>
      <c r="E190" s="104">
        <v>0.01</v>
      </c>
      <c r="F190" s="13" t="s">
        <v>22</v>
      </c>
      <c r="G190" s="61"/>
      <c r="H190" s="62">
        <f>ROUND((G190*E190),2)</f>
        <v>0</v>
      </c>
      <c r="I190" s="61"/>
      <c r="J190" s="61"/>
      <c r="K190" s="62">
        <f>H190+J190</f>
        <v>0</v>
      </c>
      <c r="L190" s="15">
        <v>20</v>
      </c>
      <c r="M190" s="62">
        <f>ROUND((K190*(L190/100)),2)</f>
        <v>0</v>
      </c>
      <c r="N190" s="10"/>
      <c r="O190" s="144"/>
    </row>
    <row r="191" spans="1:15" x14ac:dyDescent="0.25">
      <c r="A191" s="140"/>
      <c r="B191" s="132" t="s">
        <v>685</v>
      </c>
      <c r="C191" s="132"/>
      <c r="D191" s="16" t="s">
        <v>656</v>
      </c>
      <c r="E191" s="104">
        <v>0.01</v>
      </c>
      <c r="F191" s="13" t="s">
        <v>8</v>
      </c>
      <c r="G191" s="61"/>
      <c r="H191" s="62">
        <f>ROUND((G191*E191),2)</f>
        <v>0</v>
      </c>
      <c r="I191" s="61"/>
      <c r="J191" s="61"/>
      <c r="K191" s="62">
        <f>H191+J191</f>
        <v>0</v>
      </c>
      <c r="L191" s="15" t="s">
        <v>1017</v>
      </c>
      <c r="M191" s="61"/>
      <c r="N191" s="10"/>
      <c r="O191" s="144"/>
    </row>
    <row r="192" spans="1:15" x14ac:dyDescent="0.25">
      <c r="A192" s="140"/>
      <c r="B192" s="132" t="s">
        <v>686</v>
      </c>
      <c r="C192" s="132"/>
      <c r="D192" s="32" t="s">
        <v>655</v>
      </c>
      <c r="E192" s="104"/>
      <c r="F192" s="13"/>
      <c r="G192" s="62">
        <f>G189+G190+G191</f>
        <v>0</v>
      </c>
      <c r="H192" s="62">
        <f>H189+H190+H191</f>
        <v>0</v>
      </c>
      <c r="I192" s="62">
        <f>I189+I190+I191</f>
        <v>0</v>
      </c>
      <c r="J192" s="62">
        <f>J189+J190+J191</f>
        <v>0</v>
      </c>
      <c r="K192" s="62">
        <f>K189+K190+K191</f>
        <v>0</v>
      </c>
      <c r="L192" s="15"/>
      <c r="M192" s="62">
        <f>M189+M190+M191</f>
        <v>0</v>
      </c>
      <c r="N192" s="10"/>
      <c r="O192" s="144"/>
    </row>
    <row r="193" spans="1:15" x14ac:dyDescent="0.25">
      <c r="A193" s="140"/>
      <c r="B193" s="132" t="s">
        <v>687</v>
      </c>
      <c r="C193" s="132"/>
      <c r="D193" s="16" t="s">
        <v>657</v>
      </c>
      <c r="E193" s="104">
        <v>0.03</v>
      </c>
      <c r="F193" s="13" t="s">
        <v>21</v>
      </c>
      <c r="G193" s="61"/>
      <c r="H193" s="62">
        <f>ROUND((G193*E193),2)</f>
        <v>0</v>
      </c>
      <c r="I193" s="61"/>
      <c r="J193" s="61"/>
      <c r="K193" s="62">
        <f>H193+J193</f>
        <v>0</v>
      </c>
      <c r="L193" s="15">
        <v>0</v>
      </c>
      <c r="M193" s="62">
        <f>ROUND((K193*(L193/100)),2)</f>
        <v>0</v>
      </c>
      <c r="N193" s="10"/>
      <c r="O193" s="144"/>
    </row>
    <row r="194" spans="1:15" x14ac:dyDescent="0.25">
      <c r="A194" s="140"/>
      <c r="B194" s="132" t="s">
        <v>688</v>
      </c>
      <c r="C194" s="132"/>
      <c r="D194" s="16" t="s">
        <v>657</v>
      </c>
      <c r="E194" s="104">
        <v>0.03</v>
      </c>
      <c r="F194" s="13" t="s">
        <v>22</v>
      </c>
      <c r="G194" s="61"/>
      <c r="H194" s="62">
        <f>ROUND((G194*E194),2)</f>
        <v>0</v>
      </c>
      <c r="I194" s="61"/>
      <c r="J194" s="61"/>
      <c r="K194" s="62">
        <f>H194+J194</f>
        <v>0</v>
      </c>
      <c r="L194" s="15">
        <v>20</v>
      </c>
      <c r="M194" s="62">
        <f>ROUND((K194*(L194/100)),2)</f>
        <v>0</v>
      </c>
      <c r="N194" s="10"/>
      <c r="O194" s="144"/>
    </row>
    <row r="195" spans="1:15" x14ac:dyDescent="0.25">
      <c r="A195" s="140"/>
      <c r="B195" s="132" t="s">
        <v>689</v>
      </c>
      <c r="C195" s="132"/>
      <c r="D195" s="16" t="s">
        <v>657</v>
      </c>
      <c r="E195" s="104">
        <v>0.03</v>
      </c>
      <c r="F195" s="13" t="s">
        <v>8</v>
      </c>
      <c r="G195" s="61"/>
      <c r="H195" s="62">
        <f>ROUND((G195*E195),2)</f>
        <v>0</v>
      </c>
      <c r="I195" s="61"/>
      <c r="J195" s="61"/>
      <c r="K195" s="62">
        <f>H195+J195</f>
        <v>0</v>
      </c>
      <c r="L195" s="15" t="s">
        <v>1017</v>
      </c>
      <c r="M195" s="61"/>
      <c r="N195" s="10"/>
      <c r="O195" s="144"/>
    </row>
    <row r="196" spans="1:15" x14ac:dyDescent="0.25">
      <c r="A196" s="140"/>
      <c r="B196" s="132" t="s">
        <v>863</v>
      </c>
      <c r="C196" s="132"/>
      <c r="D196" s="90" t="s">
        <v>655</v>
      </c>
      <c r="E196" s="125"/>
      <c r="F196" s="63"/>
      <c r="G196" s="62">
        <f>G193+G194+G195</f>
        <v>0</v>
      </c>
      <c r="H196" s="62">
        <f>H193+H194+H195</f>
        <v>0</v>
      </c>
      <c r="I196" s="62">
        <f>I193+I194+I195</f>
        <v>0</v>
      </c>
      <c r="J196" s="62">
        <f>J193+J194+J195</f>
        <v>0</v>
      </c>
      <c r="K196" s="62">
        <f>K193+K194+K195</f>
        <v>0</v>
      </c>
      <c r="L196" s="64"/>
      <c r="M196" s="62">
        <f>M193+M194+M195</f>
        <v>0</v>
      </c>
      <c r="N196" s="10"/>
      <c r="O196" s="144"/>
    </row>
    <row r="197" spans="1:15" x14ac:dyDescent="0.25">
      <c r="A197" s="140"/>
      <c r="B197" s="132"/>
      <c r="C197" s="132"/>
      <c r="D197" s="91"/>
      <c r="E197" s="115"/>
      <c r="F197" s="69"/>
      <c r="G197" s="115"/>
      <c r="H197" s="115"/>
      <c r="I197" s="115"/>
      <c r="J197" s="115"/>
      <c r="K197" s="115"/>
      <c r="L197" s="82"/>
      <c r="M197" s="112"/>
      <c r="N197" s="10"/>
      <c r="O197" s="144"/>
    </row>
    <row r="198" spans="1:15" ht="30" x14ac:dyDescent="0.25">
      <c r="A198" s="140"/>
      <c r="B198" s="132" t="s">
        <v>289</v>
      </c>
      <c r="C198" s="132"/>
      <c r="D198" s="77" t="s">
        <v>272</v>
      </c>
      <c r="E198" s="128"/>
      <c r="F198" s="93" t="s">
        <v>256</v>
      </c>
      <c r="G198" s="62">
        <f>G100+G114+G128+G142+G156+G170+G184</f>
        <v>0</v>
      </c>
      <c r="H198" s="62">
        <f>H100+H114+H128+H142+H156+H170+H184</f>
        <v>0</v>
      </c>
      <c r="I198" s="62">
        <f>I100+I114+I128+I142+I156+I170+I184</f>
        <v>0</v>
      </c>
      <c r="J198" s="62">
        <f>J100+J114+J128+J142+J156+J170+J184</f>
        <v>0</v>
      </c>
      <c r="K198" s="62">
        <f>K100+K114+K128+K142+K156+K170+K184</f>
        <v>0</v>
      </c>
      <c r="L198" s="94"/>
      <c r="M198" s="62">
        <f>M100+M114+M128+M142+M156+M170+M184</f>
        <v>0</v>
      </c>
      <c r="N198" s="10"/>
      <c r="O198" s="144"/>
    </row>
    <row r="199" spans="1:15" x14ac:dyDescent="0.25">
      <c r="A199" s="140"/>
      <c r="B199" s="132"/>
      <c r="C199" s="132"/>
      <c r="D199" s="42"/>
      <c r="E199" s="115"/>
      <c r="F199" s="69"/>
      <c r="G199" s="115"/>
      <c r="H199" s="115"/>
      <c r="I199" s="115"/>
      <c r="J199" s="115"/>
      <c r="K199" s="115"/>
      <c r="L199" s="82"/>
      <c r="M199" s="112"/>
      <c r="N199" s="10"/>
      <c r="O199" s="144"/>
    </row>
    <row r="200" spans="1:15" s="50" customFormat="1" ht="18.75" x14ac:dyDescent="0.25">
      <c r="A200" s="148"/>
      <c r="B200" s="146"/>
      <c r="C200" s="146"/>
      <c r="D200" s="79" t="s">
        <v>273</v>
      </c>
      <c r="E200" s="123"/>
      <c r="F200" s="81"/>
      <c r="G200" s="62">
        <f>G198+G96</f>
        <v>0</v>
      </c>
      <c r="H200" s="62">
        <f>H198+H96</f>
        <v>0</v>
      </c>
      <c r="I200" s="62">
        <f>I198+I96</f>
        <v>0</v>
      </c>
      <c r="J200" s="62">
        <f>J198+J96</f>
        <v>0</v>
      </c>
      <c r="K200" s="62">
        <f>K198+K96</f>
        <v>0</v>
      </c>
      <c r="L200" s="80"/>
      <c r="M200" s="62">
        <f>M198+M96</f>
        <v>0</v>
      </c>
      <c r="N200" s="49"/>
      <c r="O200" s="147"/>
    </row>
    <row r="201" spans="1:15" ht="14.45" hidden="1" x14ac:dyDescent="0.25">
      <c r="A201" s="140"/>
      <c r="B201" s="132"/>
      <c r="C201" s="132" t="s">
        <v>1211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44"/>
    </row>
    <row r="202" spans="1:15" x14ac:dyDescent="0.25">
      <c r="A202" s="141"/>
      <c r="B202" s="142"/>
      <c r="C202" s="142" t="s">
        <v>1214</v>
      </c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5" t="s">
        <v>1215</v>
      </c>
    </row>
  </sheetData>
  <mergeCells count="2">
    <mergeCell ref="E1:K1"/>
    <mergeCell ref="E2:K2"/>
  </mergeCells>
  <phoneticPr fontId="0" type="noConversion"/>
  <dataValidations count="1338">
    <dataValidation type="decimal" allowBlank="1" showInputMessage="1" showErrorMessage="1" errorTitle="Input Error" error="Please enter a numeric value between -99999999999999999 and 99999999999999999" sqref="F98:F99 L98:L99 L10:L11 F10:F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0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00">
      <formula1>-99999999999999900</formula1>
      <formula2>99999999999999900</formula2>
    </dataValidation>
  </dataValidations>
  <pageMargins left="0.7" right="0.7" top="0.75" bottom="0.75" header="0.3" footer="0.3"/>
  <headerFooter alignWithMargins="0"/>
  <ignoredErrors>
    <ignoredError sqref="I201:I204 H201:H204 J201:J204 M201:M204 L16:L18 L24:L28 L90:L92 L86:L88 L80:L84 L76:L78 L72:L74 L66:L70 L62:L64 L58:L60 L52:L56 L48:L50 L44:L46 L38:L42 L34:L36 L30:L32 L20:L22 L196:L204 L192:L194 L188:L190 L182:L186 L178:L180 L174:L176 L168:L172 L164:L166 L160:L162 L154:L158 L150:L152 L146:L148 L140:L144 L136:L138 L132:L134 L126:L130 L122:L124 L118:L120 L112:L116 L108:L110 L94:L102 L104:L106" formula="1"/>
    <ignoredError sqref="K205:K242" unlockedFormula="1"/>
    <ignoredError sqref="K201:K204" formula="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23"/>
  <sheetViews>
    <sheetView showGridLines="0" topLeftCell="D1" zoomScale="85" workbookViewId="0">
      <selection sqref="A1:C1048576"/>
    </sheetView>
  </sheetViews>
  <sheetFormatPr defaultRowHeight="15" x14ac:dyDescent="0.25"/>
  <cols>
    <col min="1" max="1" width="42.5703125" hidden="1" customWidth="1"/>
    <col min="2" max="3" width="19.140625" hidden="1" customWidth="1"/>
    <col min="4" max="4" width="59.28515625" bestFit="1" customWidth="1"/>
    <col min="5" max="5" width="25.7109375" customWidth="1"/>
  </cols>
  <sheetData>
    <row r="1" spans="1:7" ht="26.25" customHeight="1" x14ac:dyDescent="0.25">
      <c r="A1" s="9" t="s">
        <v>1030</v>
      </c>
      <c r="D1" s="160" t="s">
        <v>640</v>
      </c>
      <c r="E1" s="160"/>
      <c r="G1" s="50"/>
    </row>
    <row r="2" spans="1:7" ht="26.25" customHeight="1" x14ac:dyDescent="0.25">
      <c r="D2" s="160"/>
      <c r="E2" s="160"/>
    </row>
    <row r="4" spans="1:7" x14ac:dyDescent="0.25">
      <c r="A4" s="138"/>
      <c r="B4" s="139"/>
      <c r="C4" s="139" t="s">
        <v>1081</v>
      </c>
      <c r="D4" s="139"/>
      <c r="E4" s="139"/>
      <c r="F4" s="139"/>
      <c r="G4" s="143"/>
    </row>
    <row r="5" spans="1:7" hidden="1" x14ac:dyDescent="0.25">
      <c r="A5" s="140"/>
      <c r="B5" s="132"/>
      <c r="C5" s="132"/>
      <c r="D5" s="132"/>
      <c r="E5" s="132"/>
      <c r="F5" s="132"/>
      <c r="G5" s="144"/>
    </row>
    <row r="6" spans="1:7" ht="14.45" hidden="1" x14ac:dyDescent="0.25">
      <c r="A6" s="140"/>
      <c r="B6" s="132"/>
      <c r="C6" s="132"/>
      <c r="D6" s="132"/>
      <c r="E6" s="132" t="s">
        <v>993</v>
      </c>
      <c r="F6" s="132"/>
      <c r="G6" s="144"/>
    </row>
    <row r="7" spans="1:7" ht="14.45" hidden="1" x14ac:dyDescent="0.25">
      <c r="A7" s="140"/>
      <c r="B7" s="132"/>
      <c r="C7" s="132" t="s">
        <v>1212</v>
      </c>
      <c r="D7" s="132" t="s">
        <v>1216</v>
      </c>
      <c r="E7" s="132"/>
      <c r="F7" s="132" t="s">
        <v>1211</v>
      </c>
      <c r="G7" s="144" t="s">
        <v>1213</v>
      </c>
    </row>
    <row r="8" spans="1:7" ht="18.75" customHeight="1" x14ac:dyDescent="0.25">
      <c r="A8" s="140"/>
      <c r="B8" s="132"/>
      <c r="C8" s="132" t="s">
        <v>1216</v>
      </c>
      <c r="D8" s="33"/>
      <c r="E8" s="33" t="s">
        <v>114</v>
      </c>
      <c r="F8" s="10"/>
      <c r="G8" s="144"/>
    </row>
    <row r="9" spans="1:7" ht="18.75" customHeight="1" x14ac:dyDescent="0.25">
      <c r="A9" s="140"/>
      <c r="B9" s="132"/>
      <c r="C9" s="132" t="s">
        <v>1211</v>
      </c>
      <c r="D9" s="10"/>
      <c r="E9" s="10"/>
      <c r="F9" s="10"/>
      <c r="G9" s="144"/>
    </row>
    <row r="10" spans="1:7" ht="18.75" customHeight="1" x14ac:dyDescent="0.25">
      <c r="A10" s="140" t="s">
        <v>115</v>
      </c>
      <c r="B10" s="132" t="s">
        <v>116</v>
      </c>
      <c r="C10" s="132"/>
      <c r="D10" s="12" t="s">
        <v>600</v>
      </c>
      <c r="E10" s="62">
        <f>E11+E12+E13</f>
        <v>0</v>
      </c>
      <c r="F10" s="10"/>
      <c r="G10" s="144"/>
    </row>
    <row r="11" spans="1:7" ht="18.75" customHeight="1" x14ac:dyDescent="0.25">
      <c r="A11" s="140" t="s">
        <v>117</v>
      </c>
      <c r="B11" s="132" t="s">
        <v>116</v>
      </c>
      <c r="C11" s="132"/>
      <c r="D11" s="11" t="s">
        <v>595</v>
      </c>
      <c r="E11" s="61"/>
      <c r="F11" s="10"/>
      <c r="G11" s="144"/>
    </row>
    <row r="12" spans="1:7" ht="18.75" customHeight="1" x14ac:dyDescent="0.25">
      <c r="A12" s="140" t="s">
        <v>118</v>
      </c>
      <c r="B12" s="132" t="s">
        <v>116</v>
      </c>
      <c r="C12" s="132"/>
      <c r="D12" s="11" t="s">
        <v>589</v>
      </c>
      <c r="E12" s="61"/>
      <c r="F12" s="10"/>
      <c r="G12" s="144"/>
    </row>
    <row r="13" spans="1:7" ht="18.75" customHeight="1" x14ac:dyDescent="0.25">
      <c r="A13" s="140" t="s">
        <v>1079</v>
      </c>
      <c r="B13" s="132" t="s">
        <v>116</v>
      </c>
      <c r="C13" s="132"/>
      <c r="D13" s="11" t="s">
        <v>590</v>
      </c>
      <c r="E13" s="61"/>
      <c r="F13" s="10"/>
      <c r="G13" s="144"/>
    </row>
    <row r="14" spans="1:7" ht="18.75" customHeight="1" x14ac:dyDescent="0.25">
      <c r="A14" s="140" t="s">
        <v>115</v>
      </c>
      <c r="B14" s="132" t="s">
        <v>120</v>
      </c>
      <c r="C14" s="132"/>
      <c r="D14" s="12" t="s">
        <v>121</v>
      </c>
      <c r="E14" s="62">
        <f>E15+E16+E17+E18+E19</f>
        <v>0</v>
      </c>
      <c r="F14" s="10"/>
      <c r="G14" s="144"/>
    </row>
    <row r="15" spans="1:7" ht="18.75" customHeight="1" x14ac:dyDescent="0.25">
      <c r="A15" s="140" t="s">
        <v>117</v>
      </c>
      <c r="B15" s="132" t="s">
        <v>120</v>
      </c>
      <c r="C15" s="132"/>
      <c r="D15" s="11" t="s">
        <v>833</v>
      </c>
      <c r="E15" s="61"/>
      <c r="F15" s="10"/>
      <c r="G15" s="144"/>
    </row>
    <row r="16" spans="1:7" ht="18.75" customHeight="1" x14ac:dyDescent="0.25">
      <c r="A16" s="140" t="s">
        <v>118</v>
      </c>
      <c r="B16" s="132" t="s">
        <v>120</v>
      </c>
      <c r="C16" s="132"/>
      <c r="D16" s="11" t="s">
        <v>589</v>
      </c>
      <c r="E16" s="61"/>
      <c r="F16" s="10"/>
      <c r="G16" s="144"/>
    </row>
    <row r="17" spans="1:7" ht="18.75" customHeight="1" x14ac:dyDescent="0.25">
      <c r="A17" s="140" t="s">
        <v>760</v>
      </c>
      <c r="B17" s="132" t="s">
        <v>120</v>
      </c>
      <c r="C17" s="132"/>
      <c r="D17" s="11" t="s">
        <v>591</v>
      </c>
      <c r="E17" s="61"/>
      <c r="F17" s="10"/>
      <c r="G17" s="144"/>
    </row>
    <row r="18" spans="1:7" ht="18.75" customHeight="1" x14ac:dyDescent="0.25">
      <c r="A18" s="140" t="s">
        <v>1078</v>
      </c>
      <c r="B18" s="132" t="s">
        <v>120</v>
      </c>
      <c r="C18" s="132"/>
      <c r="D18" s="11" t="s">
        <v>592</v>
      </c>
      <c r="E18" s="61"/>
      <c r="F18" s="10"/>
      <c r="G18" s="144"/>
    </row>
    <row r="19" spans="1:7" ht="18.75" customHeight="1" x14ac:dyDescent="0.25">
      <c r="A19" s="140" t="s">
        <v>1079</v>
      </c>
      <c r="B19" s="132" t="s">
        <v>120</v>
      </c>
      <c r="C19" s="132"/>
      <c r="D19" s="11" t="s">
        <v>593</v>
      </c>
      <c r="E19" s="61"/>
      <c r="F19" s="10"/>
      <c r="G19" s="144"/>
    </row>
    <row r="20" spans="1:7" s="52" customFormat="1" ht="18.75" customHeight="1" x14ac:dyDescent="0.25">
      <c r="A20" s="148" t="s">
        <v>115</v>
      </c>
      <c r="B20" s="146"/>
      <c r="C20" s="146"/>
      <c r="D20" s="40" t="s">
        <v>601</v>
      </c>
      <c r="E20" s="62">
        <f>E10+E14</f>
        <v>0</v>
      </c>
      <c r="F20" s="51"/>
      <c r="G20" s="147"/>
    </row>
    <row r="21" spans="1:7" s="52" customFormat="1" ht="18.75" customHeight="1" x14ac:dyDescent="0.25">
      <c r="A21" s="148" t="s">
        <v>992</v>
      </c>
      <c r="B21" s="146"/>
      <c r="C21" s="146"/>
      <c r="D21" s="40" t="s">
        <v>37</v>
      </c>
      <c r="E21" s="61"/>
      <c r="F21" s="51"/>
      <c r="G21" s="147"/>
    </row>
    <row r="22" spans="1:7" hidden="1" x14ac:dyDescent="0.25">
      <c r="A22" s="140"/>
      <c r="B22" s="132"/>
      <c r="C22" s="132" t="s">
        <v>1211</v>
      </c>
      <c r="D22" s="10"/>
      <c r="E22" s="10"/>
      <c r="F22" s="10"/>
      <c r="G22" s="144"/>
    </row>
    <row r="23" spans="1:7" x14ac:dyDescent="0.25">
      <c r="A23" s="141"/>
      <c r="B23" s="142"/>
      <c r="C23" s="142" t="s">
        <v>1214</v>
      </c>
      <c r="D23" s="142"/>
      <c r="E23" s="142"/>
      <c r="F23" s="142"/>
      <c r="G23" s="145" t="s">
        <v>1215</v>
      </c>
    </row>
  </sheetData>
  <mergeCells count="1">
    <mergeCell ref="D1:E2"/>
  </mergeCells>
  <phoneticPr fontId="0" type="noConversion"/>
  <dataValidations count="12">
    <dataValidation type="decimal" allowBlank="1" showInputMessage="1" showErrorMessage="1" errorTitle="Input Error" error="Please enter a numeric value between -99999999999999999 and 99999999999999999" sqref="E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1">
      <formula1>-99999999999999900</formula1>
      <formula2>99999999999999900</formula2>
    </dataValidation>
  </dataValidations>
  <pageMargins left="0.7" right="0.7" top="0.75" bottom="0.75" header="0.3" footer="0.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121"/>
  <sheetViews>
    <sheetView showGridLines="0" topLeftCell="D1" zoomScale="85" zoomScaleNormal="85" workbookViewId="0">
      <selection sqref="A1:C1048576"/>
    </sheetView>
  </sheetViews>
  <sheetFormatPr defaultRowHeight="15" x14ac:dyDescent="0.25"/>
  <cols>
    <col min="1" max="3" width="9.140625" hidden="1" customWidth="1"/>
    <col min="4" max="4" width="54.7109375" customWidth="1"/>
    <col min="5" max="10" width="20.7109375" customWidth="1"/>
  </cols>
  <sheetData>
    <row r="1" spans="1:12" ht="26.25" customHeight="1" x14ac:dyDescent="0.25">
      <c r="A1" s="9" t="s">
        <v>1031</v>
      </c>
      <c r="E1" s="160" t="s">
        <v>73</v>
      </c>
      <c r="F1" s="160"/>
      <c r="G1" s="160"/>
      <c r="H1" s="160"/>
      <c r="I1" s="160"/>
    </row>
    <row r="2" spans="1:12" ht="26.25" customHeight="1" x14ac:dyDescent="0.25">
      <c r="A2" s="9"/>
      <c r="E2" s="160" t="s">
        <v>636</v>
      </c>
      <c r="F2" s="160"/>
      <c r="G2" s="160"/>
      <c r="H2" s="160"/>
      <c r="I2" s="160"/>
    </row>
    <row r="4" spans="1:12" x14ac:dyDescent="0.25">
      <c r="A4" s="138"/>
      <c r="B4" s="139"/>
      <c r="C4" s="139" t="s">
        <v>659</v>
      </c>
      <c r="D4" s="139"/>
      <c r="E4" s="139"/>
      <c r="F4" s="139"/>
      <c r="G4" s="139"/>
      <c r="H4" s="139"/>
      <c r="I4" s="139"/>
      <c r="J4" s="139"/>
      <c r="K4" s="139"/>
      <c r="L4" s="143"/>
    </row>
    <row r="5" spans="1:12" hidden="1" x14ac:dyDescent="0.25">
      <c r="A5" s="140"/>
      <c r="B5" s="132"/>
      <c r="C5" s="132"/>
      <c r="D5" s="132"/>
      <c r="E5" s="132" t="s">
        <v>907</v>
      </c>
      <c r="F5" s="132" t="s">
        <v>908</v>
      </c>
      <c r="G5" s="132" t="s">
        <v>909</v>
      </c>
      <c r="H5" s="132" t="s">
        <v>910</v>
      </c>
      <c r="I5" s="132"/>
      <c r="J5" s="132" t="s">
        <v>331</v>
      </c>
      <c r="K5" s="132"/>
      <c r="L5" s="144"/>
    </row>
    <row r="6" spans="1:12" ht="14.45" hidden="1" x14ac:dyDescent="0.25">
      <c r="A6" s="140"/>
      <c r="B6" s="132"/>
      <c r="C6" s="132"/>
      <c r="D6" s="132"/>
      <c r="E6" s="132" t="s">
        <v>977</v>
      </c>
      <c r="F6" s="132" t="s">
        <v>977</v>
      </c>
      <c r="G6" s="132" t="s">
        <v>977</v>
      </c>
      <c r="H6" s="132" t="s">
        <v>977</v>
      </c>
      <c r="I6" s="132"/>
      <c r="J6" s="132" t="s">
        <v>977</v>
      </c>
      <c r="K6" s="132"/>
      <c r="L6" s="144"/>
    </row>
    <row r="7" spans="1:12" ht="14.45" hidden="1" x14ac:dyDescent="0.25">
      <c r="A7" s="140"/>
      <c r="B7" s="132"/>
      <c r="C7" s="132" t="s">
        <v>1212</v>
      </c>
      <c r="D7" s="132" t="s">
        <v>1216</v>
      </c>
      <c r="E7" s="132"/>
      <c r="F7" s="132"/>
      <c r="G7" s="132"/>
      <c r="H7" s="132"/>
      <c r="I7" s="132" t="s">
        <v>1216</v>
      </c>
      <c r="J7" s="132"/>
      <c r="K7" s="132" t="s">
        <v>1211</v>
      </c>
      <c r="L7" s="144" t="s">
        <v>1213</v>
      </c>
    </row>
    <row r="8" spans="1:12" ht="56.25" x14ac:dyDescent="0.25">
      <c r="A8" s="140"/>
      <c r="B8" s="132"/>
      <c r="C8" s="132" t="s">
        <v>1216</v>
      </c>
      <c r="D8" s="28" t="s">
        <v>1082</v>
      </c>
      <c r="E8" s="28" t="s">
        <v>35</v>
      </c>
      <c r="F8" s="28" t="s">
        <v>660</v>
      </c>
      <c r="G8" s="28" t="s">
        <v>36</v>
      </c>
      <c r="H8" s="28" t="s">
        <v>642</v>
      </c>
      <c r="I8" s="28" t="s">
        <v>280</v>
      </c>
      <c r="J8" s="28" t="s">
        <v>281</v>
      </c>
      <c r="K8" s="10"/>
      <c r="L8" s="144"/>
    </row>
    <row r="9" spans="1:12" x14ac:dyDescent="0.25">
      <c r="A9" s="140"/>
      <c r="B9" s="132"/>
      <c r="C9" s="132" t="s">
        <v>1211</v>
      </c>
      <c r="D9" s="10"/>
      <c r="E9" s="10"/>
      <c r="F9" s="10"/>
      <c r="G9" s="10"/>
      <c r="H9" s="10"/>
      <c r="I9" s="10"/>
      <c r="J9" s="10"/>
      <c r="K9" s="10"/>
      <c r="L9" s="144"/>
    </row>
    <row r="10" spans="1:12" x14ac:dyDescent="0.25">
      <c r="A10" s="140"/>
      <c r="B10" s="132" t="s">
        <v>340</v>
      </c>
      <c r="C10" s="132"/>
      <c r="D10" s="67" t="s">
        <v>1192</v>
      </c>
      <c r="E10" s="61"/>
      <c r="F10" s="61"/>
      <c r="G10" s="61"/>
      <c r="H10" s="62">
        <f>F10-G10</f>
        <v>0</v>
      </c>
      <c r="I10" s="64">
        <v>0</v>
      </c>
      <c r="J10" s="62">
        <f>ROUND((H10*(I10/100)),2)</f>
        <v>0</v>
      </c>
      <c r="K10" s="10"/>
      <c r="L10" s="144"/>
    </row>
    <row r="11" spans="1:12" x14ac:dyDescent="0.25">
      <c r="A11" s="140"/>
      <c r="B11" s="132"/>
      <c r="C11" s="132"/>
      <c r="D11" s="42"/>
      <c r="E11" s="115"/>
      <c r="F11" s="115"/>
      <c r="G11" s="115"/>
      <c r="H11" s="115"/>
      <c r="I11" s="82"/>
      <c r="J11" s="112"/>
      <c r="K11" s="10"/>
      <c r="L11" s="144"/>
    </row>
    <row r="12" spans="1:12" x14ac:dyDescent="0.25">
      <c r="A12" s="140"/>
      <c r="B12" s="132" t="s">
        <v>345</v>
      </c>
      <c r="C12" s="132"/>
      <c r="D12" s="77" t="s">
        <v>1193</v>
      </c>
      <c r="E12" s="61"/>
      <c r="F12" s="61"/>
      <c r="G12" s="61"/>
      <c r="H12" s="62">
        <f>F12-G12</f>
        <v>0</v>
      </c>
      <c r="I12" s="98">
        <v>20</v>
      </c>
      <c r="J12" s="62">
        <f>ROUND((H12*(I12/100)),2)</f>
        <v>0</v>
      </c>
      <c r="K12" s="10"/>
      <c r="L12" s="144"/>
    </row>
    <row r="13" spans="1:12" x14ac:dyDescent="0.25">
      <c r="A13" s="140"/>
      <c r="B13" s="132"/>
      <c r="C13" s="132"/>
      <c r="D13" s="42"/>
      <c r="E13" s="115"/>
      <c r="F13" s="115"/>
      <c r="G13" s="115"/>
      <c r="H13" s="115"/>
      <c r="I13" s="101"/>
      <c r="J13" s="112"/>
      <c r="K13" s="10"/>
      <c r="L13" s="144"/>
    </row>
    <row r="14" spans="1:12" x14ac:dyDescent="0.25">
      <c r="A14" s="140"/>
      <c r="B14" s="132" t="s">
        <v>346</v>
      </c>
      <c r="C14" s="132"/>
      <c r="D14" s="43" t="s">
        <v>1194</v>
      </c>
      <c r="E14" s="62">
        <f>E15+E16+E17+E18</f>
        <v>0</v>
      </c>
      <c r="F14" s="62">
        <f>F15+F16+F17+F18</f>
        <v>0</v>
      </c>
      <c r="G14" s="62">
        <f>G15+G16+G17+G18</f>
        <v>0</v>
      </c>
      <c r="H14" s="62">
        <f>H15+H16+H17+H18</f>
        <v>0</v>
      </c>
      <c r="I14" s="44"/>
      <c r="J14" s="62">
        <f>J15+J16+J17+J18</f>
        <v>0</v>
      </c>
      <c r="K14" s="10"/>
      <c r="L14" s="144"/>
    </row>
    <row r="15" spans="1:12" x14ac:dyDescent="0.25">
      <c r="A15" s="140"/>
      <c r="B15" s="132" t="s">
        <v>347</v>
      </c>
      <c r="C15" s="132"/>
      <c r="D15" s="16" t="s">
        <v>78</v>
      </c>
      <c r="E15" s="61"/>
      <c r="F15" s="61"/>
      <c r="G15" s="61"/>
      <c r="H15" s="62">
        <f>F15-G15</f>
        <v>0</v>
      </c>
      <c r="I15" s="15">
        <v>0</v>
      </c>
      <c r="J15" s="62">
        <f>ROUND((H15*(I15/100)),2)</f>
        <v>0</v>
      </c>
      <c r="K15" s="10"/>
      <c r="L15" s="144"/>
    </row>
    <row r="16" spans="1:12" ht="30" x14ac:dyDescent="0.25">
      <c r="A16" s="140"/>
      <c r="B16" s="132" t="s">
        <v>407</v>
      </c>
      <c r="C16" s="132"/>
      <c r="D16" s="16" t="s">
        <v>79</v>
      </c>
      <c r="E16" s="61"/>
      <c r="F16" s="61"/>
      <c r="G16" s="61"/>
      <c r="H16" s="62">
        <f>F16-G16</f>
        <v>0</v>
      </c>
      <c r="I16" s="15">
        <v>0</v>
      </c>
      <c r="J16" s="62">
        <f>ROUND((H16*(I16/100)),2)</f>
        <v>0</v>
      </c>
      <c r="K16" s="10"/>
      <c r="L16" s="144"/>
    </row>
    <row r="17" spans="1:12" ht="45" x14ac:dyDescent="0.25">
      <c r="A17" s="140"/>
      <c r="B17" s="132" t="s">
        <v>408</v>
      </c>
      <c r="C17" s="132"/>
      <c r="D17" s="16" t="s">
        <v>823</v>
      </c>
      <c r="E17" s="61"/>
      <c r="F17" s="61"/>
      <c r="G17" s="61"/>
      <c r="H17" s="62">
        <f>F17-G17</f>
        <v>0</v>
      </c>
      <c r="I17" s="30">
        <v>20</v>
      </c>
      <c r="J17" s="62">
        <f>ROUND((H17*(I17/100)),2)</f>
        <v>0</v>
      </c>
      <c r="K17" s="10"/>
      <c r="L17" s="144"/>
    </row>
    <row r="18" spans="1:12" ht="60" x14ac:dyDescent="0.25">
      <c r="A18" s="140"/>
      <c r="B18" s="132" t="s">
        <v>409</v>
      </c>
      <c r="C18" s="132"/>
      <c r="D18" s="72" t="s">
        <v>58</v>
      </c>
      <c r="E18" s="61"/>
      <c r="F18" s="61"/>
      <c r="G18" s="61"/>
      <c r="H18" s="62">
        <f>F18-G18</f>
        <v>0</v>
      </c>
      <c r="I18" s="97">
        <v>100</v>
      </c>
      <c r="J18" s="62">
        <f>ROUND((H18*(I18/100)),2)</f>
        <v>0</v>
      </c>
      <c r="K18" s="10"/>
      <c r="L18" s="144"/>
    </row>
    <row r="19" spans="1:12" x14ac:dyDescent="0.25">
      <c r="A19" s="140"/>
      <c r="B19" s="132"/>
      <c r="C19" s="132"/>
      <c r="D19" s="75"/>
      <c r="E19" s="115"/>
      <c r="F19" s="115"/>
      <c r="G19" s="115"/>
      <c r="H19" s="115"/>
      <c r="I19" s="102"/>
      <c r="J19" s="112"/>
      <c r="K19" s="10"/>
      <c r="L19" s="144"/>
    </row>
    <row r="20" spans="1:12" x14ac:dyDescent="0.25">
      <c r="A20" s="140"/>
      <c r="B20" s="132" t="s">
        <v>410</v>
      </c>
      <c r="C20" s="132"/>
      <c r="D20" s="77" t="s">
        <v>255</v>
      </c>
      <c r="E20" s="61"/>
      <c r="F20" s="61"/>
      <c r="G20" s="61"/>
      <c r="H20" s="62">
        <f>F20-G20</f>
        <v>0</v>
      </c>
      <c r="I20" s="94">
        <v>0</v>
      </c>
      <c r="J20" s="62">
        <f>ROUND((H20*(I20/100)),2)</f>
        <v>0</v>
      </c>
      <c r="K20" s="10"/>
      <c r="L20" s="144"/>
    </row>
    <row r="21" spans="1:12" x14ac:dyDescent="0.25">
      <c r="A21" s="140"/>
      <c r="B21" s="132"/>
      <c r="C21" s="132"/>
      <c r="D21" s="42"/>
      <c r="E21" s="115"/>
      <c r="F21" s="115"/>
      <c r="G21" s="115"/>
      <c r="H21" s="115"/>
      <c r="I21" s="82"/>
      <c r="J21" s="112"/>
      <c r="K21" s="10"/>
      <c r="L21" s="144"/>
    </row>
    <row r="22" spans="1:12" x14ac:dyDescent="0.25">
      <c r="A22" s="140"/>
      <c r="B22" s="132" t="s">
        <v>411</v>
      </c>
      <c r="C22" s="132"/>
      <c r="D22" s="43" t="s">
        <v>254</v>
      </c>
      <c r="E22" s="62">
        <f>E23+E24+E25+E26+E27+E28+E29+E30+E31+E32+E33+E34+E35+E36+E37+E38+E39+E40+E41+E42+E43</f>
        <v>0</v>
      </c>
      <c r="F22" s="62">
        <f>F23+F24+F25+F26+F27+F28+F29+F30+F31+F32+F33+F34+F35+F36+F37+F38+F39+F40+F41+F42+F43</f>
        <v>0</v>
      </c>
      <c r="G22" s="62">
        <f>G23+G24+G25+G26+G27+G28+G29+G30+G31+G32+G33+G34+G35+G36+G37+G38+G39+G40+G41+G42+G43</f>
        <v>0</v>
      </c>
      <c r="H22" s="62">
        <f>H23+H24+H25+H26+H27+H28+H29+H30+H31+H32+H33+H34+H35+H36+H37+H38+H39+H40+H41+H42+H43</f>
        <v>0</v>
      </c>
      <c r="I22" s="44"/>
      <c r="J22" s="62">
        <f>J23+J24+J25+J26+J27+J28+J29+J30+J31+J32+J33+J34+J35+J36+J37+J38+J39+J40+J41+J42+J43</f>
        <v>0</v>
      </c>
      <c r="K22" s="10"/>
      <c r="L22" s="144"/>
    </row>
    <row r="23" spans="1:12" ht="45" x14ac:dyDescent="0.25">
      <c r="A23" s="140"/>
      <c r="B23" s="132" t="s">
        <v>412</v>
      </c>
      <c r="C23" s="132"/>
      <c r="D23" s="16" t="s">
        <v>816</v>
      </c>
      <c r="E23" s="61"/>
      <c r="F23" s="61"/>
      <c r="G23" s="61"/>
      <c r="H23" s="62">
        <f t="shared" ref="H23:H49" si="0">F23-G23</f>
        <v>0</v>
      </c>
      <c r="I23" s="15">
        <v>0</v>
      </c>
      <c r="J23" s="62">
        <f t="shared" ref="J23:J43" si="1">ROUND((H23*(I23/100)),2)</f>
        <v>0</v>
      </c>
      <c r="K23" s="10"/>
      <c r="L23" s="144"/>
    </row>
    <row r="24" spans="1:12" ht="45" x14ac:dyDescent="0.25">
      <c r="A24" s="140"/>
      <c r="B24" s="132" t="s">
        <v>413</v>
      </c>
      <c r="C24" s="132"/>
      <c r="D24" s="16" t="s">
        <v>817</v>
      </c>
      <c r="E24" s="61"/>
      <c r="F24" s="61"/>
      <c r="G24" s="61"/>
      <c r="H24" s="62">
        <f t="shared" si="0"/>
        <v>0</v>
      </c>
      <c r="I24" s="15">
        <v>0</v>
      </c>
      <c r="J24" s="62">
        <f t="shared" si="1"/>
        <v>0</v>
      </c>
      <c r="K24" s="10"/>
      <c r="L24" s="144"/>
    </row>
    <row r="25" spans="1:12" ht="45" x14ac:dyDescent="0.25">
      <c r="A25" s="140"/>
      <c r="B25" s="132" t="s">
        <v>846</v>
      </c>
      <c r="C25" s="132"/>
      <c r="D25" s="16" t="s">
        <v>818</v>
      </c>
      <c r="E25" s="61"/>
      <c r="F25" s="61"/>
      <c r="G25" s="61"/>
      <c r="H25" s="62">
        <f t="shared" si="0"/>
        <v>0</v>
      </c>
      <c r="I25" s="30">
        <v>20</v>
      </c>
      <c r="J25" s="62">
        <f t="shared" si="1"/>
        <v>0</v>
      </c>
      <c r="K25" s="10"/>
      <c r="L25" s="144"/>
    </row>
    <row r="26" spans="1:12" ht="30" x14ac:dyDescent="0.25">
      <c r="A26" s="140"/>
      <c r="B26" s="132" t="s">
        <v>414</v>
      </c>
      <c r="C26" s="132"/>
      <c r="D26" s="16" t="s">
        <v>819</v>
      </c>
      <c r="E26" s="61"/>
      <c r="F26" s="61"/>
      <c r="G26" s="61"/>
      <c r="H26" s="62">
        <f t="shared" si="0"/>
        <v>0</v>
      </c>
      <c r="I26" s="31">
        <v>100</v>
      </c>
      <c r="J26" s="62">
        <f t="shared" si="1"/>
        <v>0</v>
      </c>
      <c r="K26" s="10"/>
      <c r="L26" s="144"/>
    </row>
    <row r="27" spans="1:12" ht="30" x14ac:dyDescent="0.25">
      <c r="A27" s="140"/>
      <c r="B27" s="132" t="s">
        <v>415</v>
      </c>
      <c r="C27" s="132"/>
      <c r="D27" s="16" t="s">
        <v>820</v>
      </c>
      <c r="E27" s="61"/>
      <c r="F27" s="61"/>
      <c r="G27" s="61"/>
      <c r="H27" s="62">
        <f t="shared" si="0"/>
        <v>0</v>
      </c>
      <c r="I27" s="30">
        <v>20</v>
      </c>
      <c r="J27" s="62">
        <f t="shared" si="1"/>
        <v>0</v>
      </c>
      <c r="K27" s="10"/>
      <c r="L27" s="144"/>
    </row>
    <row r="28" spans="1:12" ht="45" x14ac:dyDescent="0.25">
      <c r="A28" s="140"/>
      <c r="B28" s="132" t="s">
        <v>416</v>
      </c>
      <c r="C28" s="132"/>
      <c r="D28" s="16" t="s">
        <v>1182</v>
      </c>
      <c r="E28" s="61"/>
      <c r="F28" s="61"/>
      <c r="G28" s="61"/>
      <c r="H28" s="62">
        <f t="shared" si="0"/>
        <v>0</v>
      </c>
      <c r="I28" s="30">
        <v>20</v>
      </c>
      <c r="J28" s="62">
        <f t="shared" si="1"/>
        <v>0</v>
      </c>
      <c r="K28" s="10"/>
      <c r="L28" s="144"/>
    </row>
    <row r="29" spans="1:12" ht="30" x14ac:dyDescent="0.25">
      <c r="A29" s="140"/>
      <c r="B29" s="132" t="s">
        <v>319</v>
      </c>
      <c r="C29" s="132"/>
      <c r="D29" s="16" t="s">
        <v>461</v>
      </c>
      <c r="E29" s="61"/>
      <c r="F29" s="61"/>
      <c r="G29" s="61"/>
      <c r="H29" s="62">
        <f t="shared" si="0"/>
        <v>0</v>
      </c>
      <c r="I29" s="31">
        <v>100</v>
      </c>
      <c r="J29" s="62">
        <f t="shared" si="1"/>
        <v>0</v>
      </c>
      <c r="K29" s="10"/>
      <c r="L29" s="144"/>
    </row>
    <row r="30" spans="1:12" ht="30" x14ac:dyDescent="0.25">
      <c r="A30" s="140"/>
      <c r="B30" s="132" t="s">
        <v>320</v>
      </c>
      <c r="C30" s="132"/>
      <c r="D30" s="16" t="s">
        <v>1095</v>
      </c>
      <c r="E30" s="61"/>
      <c r="F30" s="61"/>
      <c r="G30" s="61"/>
      <c r="H30" s="62">
        <f t="shared" si="0"/>
        <v>0</v>
      </c>
      <c r="I30" s="31">
        <v>100</v>
      </c>
      <c r="J30" s="62">
        <f t="shared" si="1"/>
        <v>0</v>
      </c>
      <c r="K30" s="10"/>
      <c r="L30" s="144"/>
    </row>
    <row r="31" spans="1:12" ht="45" x14ac:dyDescent="0.25">
      <c r="A31" s="140"/>
      <c r="B31" s="132" t="s">
        <v>321</v>
      </c>
      <c r="C31" s="132"/>
      <c r="D31" s="16" t="s">
        <v>1096</v>
      </c>
      <c r="E31" s="61"/>
      <c r="F31" s="61"/>
      <c r="G31" s="61"/>
      <c r="H31" s="62">
        <f t="shared" si="0"/>
        <v>0</v>
      </c>
      <c r="I31" s="30">
        <v>50</v>
      </c>
      <c r="J31" s="62">
        <f t="shared" si="1"/>
        <v>0</v>
      </c>
      <c r="K31" s="10"/>
      <c r="L31" s="144"/>
    </row>
    <row r="32" spans="1:12" ht="45" x14ac:dyDescent="0.25">
      <c r="A32" s="140"/>
      <c r="B32" s="132" t="s">
        <v>322</v>
      </c>
      <c r="C32" s="132"/>
      <c r="D32" s="16" t="s">
        <v>1097</v>
      </c>
      <c r="E32" s="61"/>
      <c r="F32" s="61"/>
      <c r="G32" s="61"/>
      <c r="H32" s="62">
        <f t="shared" si="0"/>
        <v>0</v>
      </c>
      <c r="I32" s="30">
        <v>50</v>
      </c>
      <c r="J32" s="62">
        <f t="shared" si="1"/>
        <v>0</v>
      </c>
      <c r="K32" s="10"/>
      <c r="L32" s="144"/>
    </row>
    <row r="33" spans="1:12" x14ac:dyDescent="0.25">
      <c r="A33" s="140"/>
      <c r="B33" s="132" t="s">
        <v>323</v>
      </c>
      <c r="C33" s="132"/>
      <c r="D33" s="16" t="s">
        <v>1098</v>
      </c>
      <c r="E33" s="61"/>
      <c r="F33" s="61"/>
      <c r="G33" s="61"/>
      <c r="H33" s="62">
        <f t="shared" si="0"/>
        <v>0</v>
      </c>
      <c r="I33" s="30">
        <v>20</v>
      </c>
      <c r="J33" s="62">
        <f t="shared" si="1"/>
        <v>0</v>
      </c>
      <c r="K33" s="10"/>
      <c r="L33" s="144"/>
    </row>
    <row r="34" spans="1:12" ht="30" x14ac:dyDescent="0.25">
      <c r="A34" s="140"/>
      <c r="B34" s="132" t="s">
        <v>661</v>
      </c>
      <c r="C34" s="132"/>
      <c r="D34" s="16" t="s">
        <v>1099</v>
      </c>
      <c r="E34" s="61"/>
      <c r="F34" s="61"/>
      <c r="G34" s="61"/>
      <c r="H34" s="62">
        <f t="shared" si="0"/>
        <v>0</v>
      </c>
      <c r="I34" s="30">
        <v>50</v>
      </c>
      <c r="J34" s="62">
        <f t="shared" si="1"/>
        <v>0</v>
      </c>
      <c r="K34" s="10"/>
      <c r="L34" s="144"/>
    </row>
    <row r="35" spans="1:12" ht="60" x14ac:dyDescent="0.25">
      <c r="A35" s="140"/>
      <c r="B35" s="132" t="s">
        <v>466</v>
      </c>
      <c r="C35" s="132"/>
      <c r="D35" s="16" t="s">
        <v>305</v>
      </c>
      <c r="E35" s="61"/>
      <c r="F35" s="61"/>
      <c r="G35" s="61"/>
      <c r="H35" s="62">
        <f t="shared" si="0"/>
        <v>0</v>
      </c>
      <c r="I35" s="31">
        <v>100</v>
      </c>
      <c r="J35" s="62">
        <f t="shared" si="1"/>
        <v>0</v>
      </c>
      <c r="K35" s="10"/>
      <c r="L35" s="144"/>
    </row>
    <row r="36" spans="1:12" ht="30" x14ac:dyDescent="0.25">
      <c r="A36" s="140"/>
      <c r="B36" s="132" t="s">
        <v>82</v>
      </c>
      <c r="C36" s="132"/>
      <c r="D36" s="16" t="s">
        <v>306</v>
      </c>
      <c r="E36" s="61"/>
      <c r="F36" s="61"/>
      <c r="G36" s="61"/>
      <c r="H36" s="62">
        <f t="shared" si="0"/>
        <v>0</v>
      </c>
      <c r="I36" s="31">
        <v>150</v>
      </c>
      <c r="J36" s="62">
        <f t="shared" si="1"/>
        <v>0</v>
      </c>
      <c r="K36" s="10"/>
      <c r="L36" s="144"/>
    </row>
    <row r="37" spans="1:12" x14ac:dyDescent="0.25">
      <c r="A37" s="140"/>
      <c r="B37" s="132" t="s">
        <v>83</v>
      </c>
      <c r="C37" s="132"/>
      <c r="D37" s="16" t="s">
        <v>307</v>
      </c>
      <c r="E37" s="61"/>
      <c r="F37" s="61"/>
      <c r="G37" s="61"/>
      <c r="H37" s="62">
        <f t="shared" si="0"/>
        <v>0</v>
      </c>
      <c r="I37" s="31">
        <v>150</v>
      </c>
      <c r="J37" s="62">
        <f t="shared" si="1"/>
        <v>0</v>
      </c>
      <c r="K37" s="10"/>
      <c r="L37" s="144"/>
    </row>
    <row r="38" spans="1:12" ht="60" x14ac:dyDescent="0.25">
      <c r="A38" s="140"/>
      <c r="B38" s="132" t="s">
        <v>246</v>
      </c>
      <c r="C38" s="132"/>
      <c r="D38" s="16" t="s">
        <v>308</v>
      </c>
      <c r="E38" s="61"/>
      <c r="F38" s="61"/>
      <c r="G38" s="61"/>
      <c r="H38" s="62">
        <f t="shared" si="0"/>
        <v>0</v>
      </c>
      <c r="I38" s="31">
        <v>100</v>
      </c>
      <c r="J38" s="62">
        <f t="shared" si="1"/>
        <v>0</v>
      </c>
      <c r="K38" s="10"/>
      <c r="L38" s="144"/>
    </row>
    <row r="39" spans="1:12" ht="60" x14ac:dyDescent="0.25">
      <c r="A39" s="140"/>
      <c r="B39" s="132" t="s">
        <v>247</v>
      </c>
      <c r="C39" s="132"/>
      <c r="D39" s="16" t="s">
        <v>243</v>
      </c>
      <c r="E39" s="61"/>
      <c r="F39" s="61"/>
      <c r="G39" s="61"/>
      <c r="H39" s="62">
        <f t="shared" si="0"/>
        <v>0</v>
      </c>
      <c r="I39" s="31">
        <v>100</v>
      </c>
      <c r="J39" s="62">
        <f t="shared" si="1"/>
        <v>0</v>
      </c>
      <c r="K39" s="10"/>
      <c r="L39" s="144"/>
    </row>
    <row r="40" spans="1:12" x14ac:dyDescent="0.25">
      <c r="A40" s="140"/>
      <c r="B40" s="132" t="s">
        <v>248</v>
      </c>
      <c r="C40" s="132"/>
      <c r="D40" s="16" t="s">
        <v>448</v>
      </c>
      <c r="E40" s="61"/>
      <c r="F40" s="61"/>
      <c r="G40" s="61"/>
      <c r="H40" s="62">
        <f t="shared" si="0"/>
        <v>0</v>
      </c>
      <c r="I40" s="31">
        <v>100</v>
      </c>
      <c r="J40" s="62">
        <f t="shared" si="1"/>
        <v>0</v>
      </c>
      <c r="K40" s="10"/>
      <c r="L40" s="144"/>
    </row>
    <row r="41" spans="1:12" x14ac:dyDescent="0.25">
      <c r="A41" s="140"/>
      <c r="B41" s="132" t="s">
        <v>54</v>
      </c>
      <c r="C41" s="132"/>
      <c r="D41" s="16" t="s">
        <v>449</v>
      </c>
      <c r="E41" s="61"/>
      <c r="F41" s="61"/>
      <c r="G41" s="61"/>
      <c r="H41" s="62">
        <f t="shared" si="0"/>
        <v>0</v>
      </c>
      <c r="I41" s="31">
        <v>125</v>
      </c>
      <c r="J41" s="62">
        <f t="shared" si="1"/>
        <v>0</v>
      </c>
      <c r="K41" s="10"/>
      <c r="L41" s="144"/>
    </row>
    <row r="42" spans="1:12" ht="30" x14ac:dyDescent="0.25">
      <c r="A42" s="140"/>
      <c r="B42" s="132" t="s">
        <v>1196</v>
      </c>
      <c r="C42" s="132"/>
      <c r="D42" s="16" t="s">
        <v>662</v>
      </c>
      <c r="E42" s="61"/>
      <c r="F42" s="61"/>
      <c r="G42" s="61"/>
      <c r="H42" s="62">
        <f t="shared" si="0"/>
        <v>0</v>
      </c>
      <c r="I42" s="15">
        <v>0</v>
      </c>
      <c r="J42" s="62">
        <f t="shared" si="1"/>
        <v>0</v>
      </c>
      <c r="K42" s="10"/>
      <c r="L42" s="144"/>
    </row>
    <row r="43" spans="1:12" x14ac:dyDescent="0.25">
      <c r="A43" s="140"/>
      <c r="B43" s="132" t="s">
        <v>1116</v>
      </c>
      <c r="C43" s="132"/>
      <c r="D43" s="72" t="s">
        <v>450</v>
      </c>
      <c r="E43" s="61"/>
      <c r="F43" s="61"/>
      <c r="G43" s="61"/>
      <c r="H43" s="62">
        <f t="shared" si="0"/>
        <v>0</v>
      </c>
      <c r="I43" s="97">
        <v>100</v>
      </c>
      <c r="J43" s="62">
        <f t="shared" si="1"/>
        <v>0</v>
      </c>
      <c r="K43" s="10"/>
      <c r="L43" s="144"/>
    </row>
    <row r="44" spans="1:12" x14ac:dyDescent="0.25">
      <c r="A44" s="140"/>
      <c r="B44" s="132"/>
      <c r="C44" s="132"/>
      <c r="D44" s="75"/>
      <c r="E44" s="115"/>
      <c r="F44" s="115"/>
      <c r="G44" s="115"/>
      <c r="H44" s="115"/>
      <c r="I44" s="102"/>
      <c r="J44" s="112"/>
      <c r="K44" s="10"/>
      <c r="L44" s="144"/>
    </row>
    <row r="45" spans="1:12" x14ac:dyDescent="0.25">
      <c r="A45" s="140"/>
      <c r="B45" s="132" t="s">
        <v>605</v>
      </c>
      <c r="C45" s="132"/>
      <c r="D45" s="77" t="s">
        <v>253</v>
      </c>
      <c r="E45" s="61"/>
      <c r="F45" s="61"/>
      <c r="G45" s="61"/>
      <c r="H45" s="62">
        <f t="shared" si="0"/>
        <v>0</v>
      </c>
      <c r="I45" s="99">
        <v>125</v>
      </c>
      <c r="J45" s="62">
        <f>ROUND((H45*(I45/100)),2)</f>
        <v>0</v>
      </c>
      <c r="K45" s="10"/>
      <c r="L45" s="144"/>
    </row>
    <row r="46" spans="1:12" x14ac:dyDescent="0.25">
      <c r="A46" s="140"/>
      <c r="B46" s="132"/>
      <c r="C46" s="132"/>
      <c r="D46" s="42"/>
      <c r="E46" s="115"/>
      <c r="F46" s="115"/>
      <c r="G46" s="115"/>
      <c r="H46" s="115"/>
      <c r="I46" s="102"/>
      <c r="J46" s="112"/>
      <c r="K46" s="10"/>
      <c r="L46" s="144"/>
    </row>
    <row r="47" spans="1:12" x14ac:dyDescent="0.25">
      <c r="A47" s="140"/>
      <c r="B47" s="132" t="s">
        <v>606</v>
      </c>
      <c r="C47" s="132"/>
      <c r="D47" s="77" t="s">
        <v>252</v>
      </c>
      <c r="E47" s="61"/>
      <c r="F47" s="61"/>
      <c r="G47" s="61"/>
      <c r="H47" s="62">
        <f t="shared" si="0"/>
        <v>0</v>
      </c>
      <c r="I47" s="99">
        <v>100</v>
      </c>
      <c r="J47" s="62">
        <f>ROUND((H47*(I47/100)),2)</f>
        <v>0</v>
      </c>
      <c r="K47" s="10"/>
      <c r="L47" s="144"/>
    </row>
    <row r="48" spans="1:12" x14ac:dyDescent="0.25">
      <c r="A48" s="140"/>
      <c r="B48" s="132"/>
      <c r="C48" s="132"/>
      <c r="D48" s="42"/>
      <c r="E48" s="115"/>
      <c r="F48" s="115"/>
      <c r="G48" s="115"/>
      <c r="H48" s="115"/>
      <c r="I48" s="102"/>
      <c r="J48" s="112"/>
      <c r="K48" s="10"/>
      <c r="L48" s="144"/>
    </row>
    <row r="49" spans="1:12" x14ac:dyDescent="0.25">
      <c r="A49" s="140"/>
      <c r="B49" s="132" t="s">
        <v>607</v>
      </c>
      <c r="C49" s="132"/>
      <c r="D49" s="77" t="s">
        <v>251</v>
      </c>
      <c r="E49" s="61"/>
      <c r="F49" s="61"/>
      <c r="G49" s="61"/>
      <c r="H49" s="62">
        <f t="shared" si="0"/>
        <v>0</v>
      </c>
      <c r="I49" s="99">
        <v>100</v>
      </c>
      <c r="J49" s="62">
        <f>ROUND((H49*(I49/100)),2)</f>
        <v>0</v>
      </c>
      <c r="K49" s="10"/>
      <c r="L49" s="144"/>
    </row>
    <row r="50" spans="1:12" x14ac:dyDescent="0.25">
      <c r="A50" s="140"/>
      <c r="B50" s="132"/>
      <c r="C50" s="132"/>
      <c r="D50" s="42"/>
      <c r="E50" s="115"/>
      <c r="F50" s="115"/>
      <c r="G50" s="115"/>
      <c r="H50" s="115"/>
      <c r="I50" s="102"/>
      <c r="J50" s="112"/>
      <c r="K50" s="10"/>
      <c r="L50" s="144"/>
    </row>
    <row r="51" spans="1:12" x14ac:dyDescent="0.25">
      <c r="A51" s="140"/>
      <c r="B51" s="132" t="s">
        <v>608</v>
      </c>
      <c r="C51" s="132"/>
      <c r="D51" s="43" t="s">
        <v>250</v>
      </c>
      <c r="E51" s="62">
        <f>E52+E55+E56+E57+E61+E64+E68+E71+E79+E84+E85+E86+E89+E90+E91+E92+E93+E94+E95+E96+E97+E98+E99+E100+E101</f>
        <v>0</v>
      </c>
      <c r="F51" s="62">
        <f>F52+F55+F56+F57+F61+F64+F68+F71+F79+F84+F85+F86+F89+F90+F91+F92+F93+F94+F95+F96+F97+F98+F99+F100+F101</f>
        <v>0</v>
      </c>
      <c r="G51" s="62">
        <f>G52+G55+G56+G57+G61+G64+G68+G71+G79+G84+G85+G86+G89+G90+G91+G92+G93+G94+G95+G96+G97+G98+G99+G100+G101</f>
        <v>0</v>
      </c>
      <c r="H51" s="62">
        <f>H52+H55+H56+H57+H61+H64+H68+H71+H79+H84+H85+H86+H89+H90+H91+H92+H93+H94+H95+H96+H97+H98+H99+H100+H101</f>
        <v>0</v>
      </c>
      <c r="I51" s="44"/>
      <c r="J51" s="62">
        <f>J52+J55+J56+J57+J61+J64+J68+J71+J79+J84+J85+J86+J89+J90+J91+J92+J93+J94+J95+J96+J97+J98+J99+J100+J101</f>
        <v>0</v>
      </c>
      <c r="K51" s="10"/>
      <c r="L51" s="144"/>
    </row>
    <row r="52" spans="1:12" x14ac:dyDescent="0.25">
      <c r="A52" s="140"/>
      <c r="B52" s="132" t="s">
        <v>385</v>
      </c>
      <c r="C52" s="132"/>
      <c r="D52" s="16" t="s">
        <v>663</v>
      </c>
      <c r="E52" s="62">
        <f>E53+E54</f>
        <v>0</v>
      </c>
      <c r="F52" s="62">
        <f>F53+F54</f>
        <v>0</v>
      </c>
      <c r="G52" s="62">
        <f>G53+G54</f>
        <v>0</v>
      </c>
      <c r="H52" s="62">
        <f>H53+H54</f>
        <v>0</v>
      </c>
      <c r="I52" s="13"/>
      <c r="J52" s="62">
        <f>J53+J54</f>
        <v>0</v>
      </c>
      <c r="K52" s="10"/>
      <c r="L52" s="144"/>
    </row>
    <row r="53" spans="1:12" ht="30" x14ac:dyDescent="0.25">
      <c r="A53" s="140"/>
      <c r="B53" s="132" t="s">
        <v>386</v>
      </c>
      <c r="C53" s="132"/>
      <c r="D53" s="16" t="s">
        <v>451</v>
      </c>
      <c r="E53" s="61"/>
      <c r="F53" s="61"/>
      <c r="G53" s="61"/>
      <c r="H53" s="62">
        <f>F53-G53</f>
        <v>0</v>
      </c>
      <c r="I53" s="30">
        <v>20</v>
      </c>
      <c r="J53" s="62">
        <f>ROUND((H53*(I53/100)),2)</f>
        <v>0</v>
      </c>
      <c r="K53" s="10"/>
      <c r="L53" s="144"/>
    </row>
    <row r="54" spans="1:12" ht="30" x14ac:dyDescent="0.25">
      <c r="A54" s="140"/>
      <c r="B54" s="132" t="s">
        <v>387</v>
      </c>
      <c r="C54" s="132"/>
      <c r="D54" s="16" t="s">
        <v>452</v>
      </c>
      <c r="E54" s="61"/>
      <c r="F54" s="61"/>
      <c r="G54" s="61"/>
      <c r="H54" s="62">
        <f>F54-G54</f>
        <v>0</v>
      </c>
      <c r="I54" s="31">
        <v>100</v>
      </c>
      <c r="J54" s="62">
        <f>ROUND((H54*(I54/100)),2)</f>
        <v>0</v>
      </c>
      <c r="K54" s="10"/>
      <c r="L54" s="144"/>
    </row>
    <row r="55" spans="1:12" x14ac:dyDescent="0.25">
      <c r="A55" s="140"/>
      <c r="B55" s="132" t="s">
        <v>388</v>
      </c>
      <c r="C55" s="132"/>
      <c r="D55" s="16" t="s">
        <v>664</v>
      </c>
      <c r="E55" s="61"/>
      <c r="F55" s="61"/>
      <c r="G55" s="61"/>
      <c r="H55" s="62">
        <f>F55-G55</f>
        <v>0</v>
      </c>
      <c r="I55" s="15">
        <v>0</v>
      </c>
      <c r="J55" s="62">
        <f>ROUND((H55*(I55/100)),2)</f>
        <v>0</v>
      </c>
      <c r="K55" s="10"/>
      <c r="L55" s="144"/>
    </row>
    <row r="56" spans="1:12" x14ac:dyDescent="0.25">
      <c r="A56" s="140"/>
      <c r="B56" s="132" t="s">
        <v>847</v>
      </c>
      <c r="C56" s="132"/>
      <c r="D56" s="16" t="s">
        <v>453</v>
      </c>
      <c r="E56" s="61"/>
      <c r="F56" s="61"/>
      <c r="G56" s="61"/>
      <c r="H56" s="62">
        <f>F56-G56</f>
        <v>0</v>
      </c>
      <c r="I56" s="15">
        <v>0</v>
      </c>
      <c r="J56" s="62">
        <f>ROUND((H56*(I56/100)),2)</f>
        <v>0</v>
      </c>
      <c r="K56" s="10"/>
      <c r="L56" s="144"/>
    </row>
    <row r="57" spans="1:12" x14ac:dyDescent="0.25">
      <c r="A57" s="140"/>
      <c r="B57" s="132" t="s">
        <v>848</v>
      </c>
      <c r="C57" s="132"/>
      <c r="D57" s="16" t="s">
        <v>665</v>
      </c>
      <c r="E57" s="62">
        <f>E58+E59+E60</f>
        <v>0</v>
      </c>
      <c r="F57" s="62">
        <f>F58+F59+F60</f>
        <v>0</v>
      </c>
      <c r="G57" s="62">
        <f>G58+G59+G60</f>
        <v>0</v>
      </c>
      <c r="H57" s="62">
        <f>H58+H59+H60</f>
        <v>0</v>
      </c>
      <c r="I57" s="13"/>
      <c r="J57" s="62">
        <f>J58+J59+J60</f>
        <v>0</v>
      </c>
      <c r="K57" s="10"/>
      <c r="L57" s="144"/>
    </row>
    <row r="58" spans="1:12" x14ac:dyDescent="0.25">
      <c r="A58" s="140"/>
      <c r="B58" s="132" t="s">
        <v>849</v>
      </c>
      <c r="C58" s="132"/>
      <c r="D58" s="16" t="s">
        <v>666</v>
      </c>
      <c r="E58" s="61"/>
      <c r="F58" s="61"/>
      <c r="G58" s="61"/>
      <c r="H58" s="62">
        <f>F58-G58</f>
        <v>0</v>
      </c>
      <c r="I58" s="15">
        <v>0</v>
      </c>
      <c r="J58" s="62">
        <f>ROUND((H58*(I58/100)),2)</f>
        <v>0</v>
      </c>
      <c r="K58" s="10"/>
      <c r="L58" s="144"/>
    </row>
    <row r="59" spans="1:12" x14ac:dyDescent="0.25">
      <c r="A59" s="140"/>
      <c r="B59" s="132" t="s">
        <v>850</v>
      </c>
      <c r="C59" s="132"/>
      <c r="D59" s="16" t="s">
        <v>667</v>
      </c>
      <c r="E59" s="61"/>
      <c r="F59" s="61"/>
      <c r="G59" s="61"/>
      <c r="H59" s="62">
        <f>F59-G59</f>
        <v>0</v>
      </c>
      <c r="I59" s="15">
        <v>0</v>
      </c>
      <c r="J59" s="62">
        <f>ROUND((H59*(I59/100)),2)</f>
        <v>0</v>
      </c>
      <c r="K59" s="10"/>
      <c r="L59" s="144"/>
    </row>
    <row r="60" spans="1:12" ht="30" x14ac:dyDescent="0.25">
      <c r="A60" s="140"/>
      <c r="B60" s="132" t="s">
        <v>851</v>
      </c>
      <c r="C60" s="132"/>
      <c r="D60" s="16" t="s">
        <v>245</v>
      </c>
      <c r="E60" s="61"/>
      <c r="F60" s="61"/>
      <c r="G60" s="61"/>
      <c r="H60" s="62">
        <f>F60-G60</f>
        <v>0</v>
      </c>
      <c r="I60" s="31">
        <v>100</v>
      </c>
      <c r="J60" s="62">
        <f>ROUND((H60*(I60/100)),2)</f>
        <v>0</v>
      </c>
      <c r="K60" s="10"/>
      <c r="L60" s="144"/>
    </row>
    <row r="61" spans="1:12" x14ac:dyDescent="0.25">
      <c r="A61" s="140"/>
      <c r="B61" s="132" t="s">
        <v>389</v>
      </c>
      <c r="C61" s="132"/>
      <c r="D61" s="16" t="s">
        <v>668</v>
      </c>
      <c r="E61" s="62">
        <f>E62+E63</f>
        <v>0</v>
      </c>
      <c r="F61" s="62">
        <f>F62+F63</f>
        <v>0</v>
      </c>
      <c r="G61" s="62">
        <f>G62+G63</f>
        <v>0</v>
      </c>
      <c r="H61" s="62">
        <f>H62+H63</f>
        <v>0</v>
      </c>
      <c r="I61" s="13"/>
      <c r="J61" s="62">
        <f>J62+J63</f>
        <v>0</v>
      </c>
      <c r="K61" s="10"/>
      <c r="L61" s="144"/>
    </row>
    <row r="62" spans="1:12" x14ac:dyDescent="0.25">
      <c r="A62" s="140"/>
      <c r="B62" s="132" t="s">
        <v>961</v>
      </c>
      <c r="C62" s="132"/>
      <c r="D62" s="16" t="s">
        <v>669</v>
      </c>
      <c r="E62" s="61"/>
      <c r="F62" s="61"/>
      <c r="G62" s="61"/>
      <c r="H62" s="62">
        <f>F62-G62</f>
        <v>0</v>
      </c>
      <c r="I62" s="30">
        <v>20</v>
      </c>
      <c r="J62" s="62">
        <f>ROUND((H62*(I62/100)),2)</f>
        <v>0</v>
      </c>
      <c r="K62" s="10"/>
      <c r="L62" s="144"/>
    </row>
    <row r="63" spans="1:12" x14ac:dyDescent="0.25">
      <c r="A63" s="140"/>
      <c r="B63" s="132" t="s">
        <v>962</v>
      </c>
      <c r="C63" s="132"/>
      <c r="D63" s="16" t="s">
        <v>670</v>
      </c>
      <c r="E63" s="61"/>
      <c r="F63" s="61"/>
      <c r="G63" s="61"/>
      <c r="H63" s="62">
        <f>F63-G63</f>
        <v>0</v>
      </c>
      <c r="I63" s="31">
        <v>100</v>
      </c>
      <c r="J63" s="62">
        <f>ROUND((H63*(I63/100)),2)</f>
        <v>0</v>
      </c>
      <c r="K63" s="10"/>
      <c r="L63" s="144"/>
    </row>
    <row r="64" spans="1:12" ht="30" x14ac:dyDescent="0.25">
      <c r="A64" s="140"/>
      <c r="B64" s="132" t="s">
        <v>84</v>
      </c>
      <c r="C64" s="132"/>
      <c r="D64" s="16" t="s">
        <v>671</v>
      </c>
      <c r="E64" s="62">
        <f>E65+E66+E67</f>
        <v>0</v>
      </c>
      <c r="F64" s="62">
        <f>F65+F66+F67</f>
        <v>0</v>
      </c>
      <c r="G64" s="62">
        <f>G65+G66+G67</f>
        <v>0</v>
      </c>
      <c r="H64" s="62">
        <f>H65+H66+H67</f>
        <v>0</v>
      </c>
      <c r="I64" s="13"/>
      <c r="J64" s="62">
        <f>J65+J66+J67</f>
        <v>0</v>
      </c>
      <c r="K64" s="10"/>
      <c r="L64" s="144"/>
    </row>
    <row r="65" spans="1:12" x14ac:dyDescent="0.25">
      <c r="A65" s="140"/>
      <c r="B65" s="132" t="s">
        <v>85</v>
      </c>
      <c r="C65" s="132"/>
      <c r="D65" s="16" t="s">
        <v>55</v>
      </c>
      <c r="E65" s="61"/>
      <c r="F65" s="61"/>
      <c r="G65" s="61"/>
      <c r="H65" s="62">
        <f>F65-G65</f>
        <v>0</v>
      </c>
      <c r="I65" s="15">
        <v>0</v>
      </c>
      <c r="J65" s="62">
        <f>ROUND((H65*(I65/100)),2)</f>
        <v>0</v>
      </c>
      <c r="K65" s="10"/>
      <c r="L65" s="144"/>
    </row>
    <row r="66" spans="1:12" x14ac:dyDescent="0.25">
      <c r="A66" s="140"/>
      <c r="B66" s="132" t="s">
        <v>86</v>
      </c>
      <c r="C66" s="132"/>
      <c r="D66" s="16" t="s">
        <v>56</v>
      </c>
      <c r="E66" s="61"/>
      <c r="F66" s="61"/>
      <c r="G66" s="61"/>
      <c r="H66" s="62">
        <f>F66-G66</f>
        <v>0</v>
      </c>
      <c r="I66" s="30">
        <v>20</v>
      </c>
      <c r="J66" s="62">
        <f>ROUND((H66*(I66/100)),2)</f>
        <v>0</v>
      </c>
      <c r="K66" s="10"/>
      <c r="L66" s="144"/>
    </row>
    <row r="67" spans="1:12" x14ac:dyDescent="0.25">
      <c r="A67" s="140"/>
      <c r="B67" s="132" t="s">
        <v>87</v>
      </c>
      <c r="C67" s="132"/>
      <c r="D67" s="16" t="s">
        <v>57</v>
      </c>
      <c r="E67" s="61"/>
      <c r="F67" s="61"/>
      <c r="G67" s="61"/>
      <c r="H67" s="62">
        <f>F67-G67</f>
        <v>0</v>
      </c>
      <c r="I67" s="31">
        <v>100</v>
      </c>
      <c r="J67" s="62">
        <f>ROUND((H67*(I67/100)),2)</f>
        <v>0</v>
      </c>
      <c r="K67" s="10"/>
      <c r="L67" s="144"/>
    </row>
    <row r="68" spans="1:12" x14ac:dyDescent="0.25">
      <c r="A68" s="140"/>
      <c r="B68" s="132" t="s">
        <v>88</v>
      </c>
      <c r="C68" s="132"/>
      <c r="D68" s="16" t="s">
        <v>458</v>
      </c>
      <c r="E68" s="62">
        <f>E69+E70</f>
        <v>0</v>
      </c>
      <c r="F68" s="62">
        <f>F69+F70</f>
        <v>0</v>
      </c>
      <c r="G68" s="62">
        <f>G69+G70</f>
        <v>0</v>
      </c>
      <c r="H68" s="62">
        <f>H69+H70</f>
        <v>0</v>
      </c>
      <c r="I68" s="13"/>
      <c r="J68" s="62">
        <f>J69+J70</f>
        <v>0</v>
      </c>
      <c r="K68" s="10"/>
      <c r="L68" s="144"/>
    </row>
    <row r="69" spans="1:12" ht="30" x14ac:dyDescent="0.25">
      <c r="A69" s="140"/>
      <c r="B69" s="132" t="s">
        <v>89</v>
      </c>
      <c r="C69" s="132"/>
      <c r="D69" s="16" t="s">
        <v>459</v>
      </c>
      <c r="E69" s="61"/>
      <c r="F69" s="61"/>
      <c r="G69" s="61"/>
      <c r="H69" s="62">
        <f>F69-G69</f>
        <v>0</v>
      </c>
      <c r="I69" s="30">
        <v>50</v>
      </c>
      <c r="J69" s="62">
        <f>ROUND((H69*(I69/100)),2)</f>
        <v>0</v>
      </c>
      <c r="K69" s="10"/>
      <c r="L69" s="144"/>
    </row>
    <row r="70" spans="1:12" ht="30" x14ac:dyDescent="0.25">
      <c r="A70" s="140"/>
      <c r="B70" s="132" t="s">
        <v>90</v>
      </c>
      <c r="C70" s="132"/>
      <c r="D70" s="16" t="s">
        <v>1051</v>
      </c>
      <c r="E70" s="61"/>
      <c r="F70" s="61"/>
      <c r="G70" s="61"/>
      <c r="H70" s="62">
        <f>F70-G70</f>
        <v>0</v>
      </c>
      <c r="I70" s="31">
        <v>100</v>
      </c>
      <c r="J70" s="62">
        <f>ROUND((H70*(I70/100)),2)</f>
        <v>0</v>
      </c>
      <c r="K70" s="10"/>
      <c r="L70" s="144"/>
    </row>
    <row r="71" spans="1:12" ht="30" x14ac:dyDescent="0.25">
      <c r="A71" s="140"/>
      <c r="B71" s="132" t="s">
        <v>91</v>
      </c>
      <c r="C71" s="132"/>
      <c r="D71" s="16" t="s">
        <v>672</v>
      </c>
      <c r="E71" s="62">
        <f>E72+E75+E78</f>
        <v>0</v>
      </c>
      <c r="F71" s="62">
        <f>F72+F75+F78</f>
        <v>0</v>
      </c>
      <c r="G71" s="62">
        <f>G72+G75+G78</f>
        <v>0</v>
      </c>
      <c r="H71" s="62">
        <f>H72+H75+H78</f>
        <v>0</v>
      </c>
      <c r="I71" s="15"/>
      <c r="J71" s="62">
        <f>J72+J75+J78</f>
        <v>0</v>
      </c>
      <c r="K71" s="10"/>
      <c r="L71" s="144"/>
    </row>
    <row r="72" spans="1:12" ht="30" x14ac:dyDescent="0.25">
      <c r="A72" s="140"/>
      <c r="B72" s="132" t="s">
        <v>1036</v>
      </c>
      <c r="C72" s="132"/>
      <c r="D72" s="16" t="s">
        <v>1052</v>
      </c>
      <c r="E72" s="62">
        <f>E73+E74</f>
        <v>0</v>
      </c>
      <c r="F72" s="62">
        <f>F73+F74</f>
        <v>0</v>
      </c>
      <c r="G72" s="62">
        <f>G73+G74</f>
        <v>0</v>
      </c>
      <c r="H72" s="62">
        <f>H73+H74</f>
        <v>0</v>
      </c>
      <c r="I72" s="13"/>
      <c r="J72" s="62">
        <f>J73+J74</f>
        <v>0</v>
      </c>
      <c r="K72" s="10"/>
      <c r="L72" s="144"/>
    </row>
    <row r="73" spans="1:12" ht="30" x14ac:dyDescent="0.25">
      <c r="A73" s="140"/>
      <c r="B73" s="132" t="s">
        <v>1037</v>
      </c>
      <c r="C73" s="132"/>
      <c r="D73" s="16" t="s">
        <v>673</v>
      </c>
      <c r="E73" s="61"/>
      <c r="F73" s="61"/>
      <c r="G73" s="61"/>
      <c r="H73" s="62">
        <f>F73-G73</f>
        <v>0</v>
      </c>
      <c r="I73" s="15" t="s">
        <v>1017</v>
      </c>
      <c r="J73" s="61"/>
      <c r="K73" s="10"/>
      <c r="L73" s="144"/>
    </row>
    <row r="74" spans="1:12" ht="30" x14ac:dyDescent="0.25">
      <c r="A74" s="140"/>
      <c r="B74" s="132" t="s">
        <v>975</v>
      </c>
      <c r="C74" s="132"/>
      <c r="D74" s="16" t="s">
        <v>674</v>
      </c>
      <c r="E74" s="61"/>
      <c r="F74" s="61"/>
      <c r="G74" s="61"/>
      <c r="H74" s="62">
        <f>F74-G74</f>
        <v>0</v>
      </c>
      <c r="I74" s="15" t="s">
        <v>1017</v>
      </c>
      <c r="J74" s="61"/>
      <c r="K74" s="10"/>
      <c r="L74" s="144"/>
    </row>
    <row r="75" spans="1:12" ht="30" x14ac:dyDescent="0.25">
      <c r="A75" s="140"/>
      <c r="B75" s="132" t="s">
        <v>80</v>
      </c>
      <c r="C75" s="132"/>
      <c r="D75" s="16" t="s">
        <v>699</v>
      </c>
      <c r="E75" s="62">
        <f>E76+E77</f>
        <v>0</v>
      </c>
      <c r="F75" s="62">
        <f>F76+F77</f>
        <v>0</v>
      </c>
      <c r="G75" s="62">
        <f>G76+G77</f>
        <v>0</v>
      </c>
      <c r="H75" s="62">
        <f>H76+H77</f>
        <v>0</v>
      </c>
      <c r="I75" s="13"/>
      <c r="J75" s="62">
        <f>J76+J77</f>
        <v>0</v>
      </c>
      <c r="K75" s="10"/>
      <c r="L75" s="144"/>
    </row>
    <row r="76" spans="1:12" ht="30" x14ac:dyDescent="0.25">
      <c r="A76" s="140"/>
      <c r="B76" s="132" t="s">
        <v>81</v>
      </c>
      <c r="C76" s="132"/>
      <c r="D76" s="16" t="s">
        <v>675</v>
      </c>
      <c r="E76" s="61"/>
      <c r="F76" s="61"/>
      <c r="G76" s="61"/>
      <c r="H76" s="62">
        <f>F76-G76</f>
        <v>0</v>
      </c>
      <c r="I76" s="15" t="s">
        <v>1017</v>
      </c>
      <c r="J76" s="61"/>
      <c r="K76" s="10"/>
      <c r="L76" s="144"/>
    </row>
    <row r="77" spans="1:12" ht="30" x14ac:dyDescent="0.25">
      <c r="A77" s="140"/>
      <c r="B77" s="132" t="s">
        <v>971</v>
      </c>
      <c r="C77" s="132"/>
      <c r="D77" s="16" t="s">
        <v>676</v>
      </c>
      <c r="E77" s="61"/>
      <c r="F77" s="61"/>
      <c r="G77" s="61"/>
      <c r="H77" s="62">
        <f>F77-G77</f>
        <v>0</v>
      </c>
      <c r="I77" s="15" t="s">
        <v>1017</v>
      </c>
      <c r="J77" s="61"/>
      <c r="K77" s="10"/>
      <c r="L77" s="144"/>
    </row>
    <row r="78" spans="1:12" x14ac:dyDescent="0.25">
      <c r="A78" s="140"/>
      <c r="B78" s="132" t="s">
        <v>92</v>
      </c>
      <c r="C78" s="132"/>
      <c r="D78" s="16" t="s">
        <v>677</v>
      </c>
      <c r="E78" s="61"/>
      <c r="F78" s="61"/>
      <c r="G78" s="61"/>
      <c r="H78" s="62">
        <f>F78-G78</f>
        <v>0</v>
      </c>
      <c r="I78" s="15" t="s">
        <v>1017</v>
      </c>
      <c r="J78" s="61"/>
      <c r="K78" s="10"/>
      <c r="L78" s="144"/>
    </row>
    <row r="79" spans="1:12" x14ac:dyDescent="0.25">
      <c r="A79" s="140"/>
      <c r="B79" s="132" t="s">
        <v>106</v>
      </c>
      <c r="C79" s="132"/>
      <c r="D79" s="16" t="s">
        <v>700</v>
      </c>
      <c r="E79" s="62">
        <f>E80+E81+E82+E83</f>
        <v>0</v>
      </c>
      <c r="F79" s="62">
        <f>F80+F81+F82+F83</f>
        <v>0</v>
      </c>
      <c r="G79" s="62">
        <f>G80+G81+G82+G83</f>
        <v>0</v>
      </c>
      <c r="H79" s="62">
        <f>H80+H81+H82+H83</f>
        <v>0</v>
      </c>
      <c r="I79" s="13"/>
      <c r="J79" s="62">
        <f>J80+J81+J82+J83</f>
        <v>0</v>
      </c>
      <c r="K79" s="10"/>
      <c r="L79" s="144"/>
    </row>
    <row r="80" spans="1:12" ht="30" x14ac:dyDescent="0.25">
      <c r="A80" s="140"/>
      <c r="B80" s="132" t="s">
        <v>107</v>
      </c>
      <c r="C80" s="132"/>
      <c r="D80" s="16" t="s">
        <v>701</v>
      </c>
      <c r="E80" s="61"/>
      <c r="F80" s="61"/>
      <c r="G80" s="61"/>
      <c r="H80" s="62">
        <f t="shared" ref="H80:H85" si="2">F80-G80</f>
        <v>0</v>
      </c>
      <c r="I80" s="15">
        <v>0</v>
      </c>
      <c r="J80" s="62">
        <f t="shared" ref="J80:J85" si="3">ROUND((H80*(I80/100)),2)</f>
        <v>0</v>
      </c>
      <c r="K80" s="10"/>
      <c r="L80" s="144"/>
    </row>
    <row r="81" spans="1:12" x14ac:dyDescent="0.25">
      <c r="A81" s="140"/>
      <c r="B81" s="132" t="s">
        <v>108</v>
      </c>
      <c r="C81" s="132"/>
      <c r="D81" s="16" t="s">
        <v>702</v>
      </c>
      <c r="E81" s="61"/>
      <c r="F81" s="61"/>
      <c r="G81" s="61"/>
      <c r="H81" s="62">
        <f t="shared" si="2"/>
        <v>0</v>
      </c>
      <c r="I81" s="15">
        <v>0</v>
      </c>
      <c r="J81" s="62">
        <f t="shared" si="3"/>
        <v>0</v>
      </c>
      <c r="K81" s="10"/>
      <c r="L81" s="144"/>
    </row>
    <row r="82" spans="1:12" x14ac:dyDescent="0.25">
      <c r="A82" s="140"/>
      <c r="B82" s="132" t="s">
        <v>1165</v>
      </c>
      <c r="C82" s="132"/>
      <c r="D82" s="16" t="s">
        <v>703</v>
      </c>
      <c r="E82" s="61"/>
      <c r="F82" s="61"/>
      <c r="G82" s="61"/>
      <c r="H82" s="62">
        <f t="shared" si="2"/>
        <v>0</v>
      </c>
      <c r="I82" s="30">
        <v>20</v>
      </c>
      <c r="J82" s="62">
        <f t="shared" si="3"/>
        <v>0</v>
      </c>
      <c r="K82" s="10"/>
      <c r="L82" s="144"/>
    </row>
    <row r="83" spans="1:12" x14ac:dyDescent="0.25">
      <c r="A83" s="140"/>
      <c r="B83" s="132" t="s">
        <v>1166</v>
      </c>
      <c r="C83" s="132"/>
      <c r="D83" s="16" t="s">
        <v>704</v>
      </c>
      <c r="E83" s="61"/>
      <c r="F83" s="61"/>
      <c r="G83" s="61"/>
      <c r="H83" s="62">
        <f t="shared" si="2"/>
        <v>0</v>
      </c>
      <c r="I83" s="31">
        <v>100</v>
      </c>
      <c r="J83" s="62">
        <f t="shared" si="3"/>
        <v>0</v>
      </c>
      <c r="K83" s="10"/>
      <c r="L83" s="144"/>
    </row>
    <row r="84" spans="1:12" x14ac:dyDescent="0.25">
      <c r="A84" s="140"/>
      <c r="B84" s="132" t="s">
        <v>1167</v>
      </c>
      <c r="C84" s="132"/>
      <c r="D84" s="16" t="s">
        <v>678</v>
      </c>
      <c r="E84" s="61"/>
      <c r="F84" s="61"/>
      <c r="G84" s="61"/>
      <c r="H84" s="62">
        <f t="shared" si="2"/>
        <v>0</v>
      </c>
      <c r="I84" s="31">
        <v>100</v>
      </c>
      <c r="J84" s="62">
        <f t="shared" si="3"/>
        <v>0</v>
      </c>
      <c r="K84" s="10"/>
      <c r="L84" s="144"/>
    </row>
    <row r="85" spans="1:12" ht="30" x14ac:dyDescent="0.25">
      <c r="A85" s="140"/>
      <c r="B85" s="132" t="s">
        <v>1168</v>
      </c>
      <c r="C85" s="132"/>
      <c r="D85" s="16" t="s">
        <v>679</v>
      </c>
      <c r="E85" s="61"/>
      <c r="F85" s="61"/>
      <c r="G85" s="61"/>
      <c r="H85" s="62">
        <f t="shared" si="2"/>
        <v>0</v>
      </c>
      <c r="I85" s="31">
        <v>100</v>
      </c>
      <c r="J85" s="62">
        <f t="shared" si="3"/>
        <v>0</v>
      </c>
      <c r="K85" s="10"/>
      <c r="L85" s="144"/>
    </row>
    <row r="86" spans="1:12" ht="30" x14ac:dyDescent="0.25">
      <c r="A86" s="140"/>
      <c r="B86" s="132" t="s">
        <v>420</v>
      </c>
      <c r="C86" s="132"/>
      <c r="D86" s="16" t="s">
        <v>705</v>
      </c>
      <c r="E86" s="62">
        <f>E87+E88</f>
        <v>0</v>
      </c>
      <c r="F86" s="62">
        <f>F87+F88</f>
        <v>0</v>
      </c>
      <c r="G86" s="62">
        <f>G87+G88</f>
        <v>0</v>
      </c>
      <c r="H86" s="62">
        <f>H87+H88</f>
        <v>0</v>
      </c>
      <c r="I86" s="13"/>
      <c r="J86" s="62">
        <f>J87+J88</f>
        <v>0</v>
      </c>
      <c r="K86" s="10"/>
      <c r="L86" s="144"/>
    </row>
    <row r="87" spans="1:12" x14ac:dyDescent="0.25">
      <c r="A87" s="140"/>
      <c r="B87" s="132" t="s">
        <v>427</v>
      </c>
      <c r="C87" s="132"/>
      <c r="D87" s="16" t="s">
        <v>706</v>
      </c>
      <c r="E87" s="61"/>
      <c r="F87" s="61"/>
      <c r="G87" s="61"/>
      <c r="H87" s="62">
        <f t="shared" ref="H87:H101" si="4">F87-G87</f>
        <v>0</v>
      </c>
      <c r="I87" s="30">
        <v>50</v>
      </c>
      <c r="J87" s="62">
        <f t="shared" ref="J87:J101" si="5">ROUND((H87*(I87/100)),2)</f>
        <v>0</v>
      </c>
      <c r="K87" s="10"/>
      <c r="L87" s="144"/>
    </row>
    <row r="88" spans="1:12" x14ac:dyDescent="0.25">
      <c r="A88" s="140"/>
      <c r="B88" s="132" t="s">
        <v>428</v>
      </c>
      <c r="C88" s="132"/>
      <c r="D88" s="16" t="s">
        <v>707</v>
      </c>
      <c r="E88" s="61"/>
      <c r="F88" s="61"/>
      <c r="G88" s="61"/>
      <c r="H88" s="62">
        <f t="shared" si="4"/>
        <v>0</v>
      </c>
      <c r="I88" s="31">
        <v>100</v>
      </c>
      <c r="J88" s="62">
        <f t="shared" si="5"/>
        <v>0</v>
      </c>
      <c r="K88" s="10"/>
      <c r="L88" s="144"/>
    </row>
    <row r="89" spans="1:12" ht="30" x14ac:dyDescent="0.25">
      <c r="A89" s="140"/>
      <c r="B89" s="132" t="s">
        <v>421</v>
      </c>
      <c r="C89" s="132"/>
      <c r="D89" s="16" t="s">
        <v>708</v>
      </c>
      <c r="E89" s="61"/>
      <c r="F89" s="61"/>
      <c r="G89" s="61"/>
      <c r="H89" s="62">
        <f t="shared" si="4"/>
        <v>0</v>
      </c>
      <c r="I89" s="15">
        <v>0</v>
      </c>
      <c r="J89" s="62">
        <f t="shared" si="5"/>
        <v>0</v>
      </c>
      <c r="K89" s="10"/>
      <c r="L89" s="144"/>
    </row>
    <row r="90" spans="1:12" x14ac:dyDescent="0.25">
      <c r="A90" s="140"/>
      <c r="B90" s="132" t="s">
        <v>422</v>
      </c>
      <c r="C90" s="132"/>
      <c r="D90" s="16" t="s">
        <v>709</v>
      </c>
      <c r="E90" s="61"/>
      <c r="F90" s="61"/>
      <c r="G90" s="61"/>
      <c r="H90" s="62">
        <f t="shared" si="4"/>
        <v>0</v>
      </c>
      <c r="I90" s="31">
        <v>100</v>
      </c>
      <c r="J90" s="62">
        <f t="shared" si="5"/>
        <v>0</v>
      </c>
      <c r="K90" s="10"/>
      <c r="L90" s="144"/>
    </row>
    <row r="91" spans="1:12" ht="30" x14ac:dyDescent="0.25">
      <c r="A91" s="140"/>
      <c r="B91" s="132" t="s">
        <v>423</v>
      </c>
      <c r="C91" s="132"/>
      <c r="D91" s="16" t="s">
        <v>680</v>
      </c>
      <c r="E91" s="61"/>
      <c r="F91" s="61"/>
      <c r="G91" s="61"/>
      <c r="H91" s="62">
        <f t="shared" si="4"/>
        <v>0</v>
      </c>
      <c r="I91" s="31">
        <v>125</v>
      </c>
      <c r="J91" s="62">
        <f t="shared" si="5"/>
        <v>0</v>
      </c>
      <c r="K91" s="10"/>
      <c r="L91" s="144"/>
    </row>
    <row r="92" spans="1:12" x14ac:dyDescent="0.25">
      <c r="A92" s="140"/>
      <c r="B92" s="132" t="s">
        <v>424</v>
      </c>
      <c r="C92" s="132"/>
      <c r="D92" s="16" t="s">
        <v>681</v>
      </c>
      <c r="E92" s="61"/>
      <c r="F92" s="61"/>
      <c r="G92" s="61"/>
      <c r="H92" s="62">
        <f t="shared" si="4"/>
        <v>0</v>
      </c>
      <c r="I92" s="31">
        <v>100</v>
      </c>
      <c r="J92" s="62">
        <f t="shared" si="5"/>
        <v>0</v>
      </c>
      <c r="K92" s="10"/>
      <c r="L92" s="144"/>
    </row>
    <row r="93" spans="1:12" x14ac:dyDescent="0.25">
      <c r="A93" s="140"/>
      <c r="B93" s="132" t="s">
        <v>425</v>
      </c>
      <c r="C93" s="132"/>
      <c r="D93" s="16" t="s">
        <v>682</v>
      </c>
      <c r="E93" s="61"/>
      <c r="F93" s="61"/>
      <c r="G93" s="61"/>
      <c r="H93" s="62">
        <f t="shared" si="4"/>
        <v>0</v>
      </c>
      <c r="I93" s="31">
        <v>100</v>
      </c>
      <c r="J93" s="62">
        <f t="shared" si="5"/>
        <v>0</v>
      </c>
      <c r="K93" s="10"/>
      <c r="L93" s="144"/>
    </row>
    <row r="94" spans="1:12" ht="30" x14ac:dyDescent="0.25">
      <c r="A94" s="140"/>
      <c r="B94" s="132" t="s">
        <v>426</v>
      </c>
      <c r="C94" s="132"/>
      <c r="D94" s="16" t="s">
        <v>683</v>
      </c>
      <c r="E94" s="61"/>
      <c r="F94" s="61"/>
      <c r="G94" s="61"/>
      <c r="H94" s="62">
        <f t="shared" si="4"/>
        <v>0</v>
      </c>
      <c r="I94" s="30">
        <v>50</v>
      </c>
      <c r="J94" s="62">
        <f t="shared" si="5"/>
        <v>0</v>
      </c>
      <c r="K94" s="10"/>
      <c r="L94" s="144"/>
    </row>
    <row r="95" spans="1:12" ht="30" x14ac:dyDescent="0.25">
      <c r="A95" s="140"/>
      <c r="B95" s="132" t="s">
        <v>1139</v>
      </c>
      <c r="C95" s="132"/>
      <c r="D95" s="16" t="s">
        <v>188</v>
      </c>
      <c r="E95" s="61"/>
      <c r="F95" s="61"/>
      <c r="G95" s="61"/>
      <c r="H95" s="62">
        <f t="shared" si="4"/>
        <v>0</v>
      </c>
      <c r="I95" s="31">
        <v>100</v>
      </c>
      <c r="J95" s="62">
        <f t="shared" si="5"/>
        <v>0</v>
      </c>
      <c r="K95" s="10"/>
      <c r="L95" s="144"/>
    </row>
    <row r="96" spans="1:12" x14ac:dyDescent="0.25">
      <c r="A96" s="140"/>
      <c r="B96" s="132" t="s">
        <v>137</v>
      </c>
      <c r="C96" s="132"/>
      <c r="D96" s="16" t="s">
        <v>189</v>
      </c>
      <c r="E96" s="61"/>
      <c r="F96" s="61"/>
      <c r="G96" s="61"/>
      <c r="H96" s="62">
        <f t="shared" si="4"/>
        <v>0</v>
      </c>
      <c r="I96" s="31">
        <v>125</v>
      </c>
      <c r="J96" s="62">
        <f t="shared" si="5"/>
        <v>0</v>
      </c>
      <c r="K96" s="10"/>
      <c r="L96" s="144"/>
    </row>
    <row r="97" spans="1:12" x14ac:dyDescent="0.25">
      <c r="A97" s="140"/>
      <c r="B97" s="132" t="s">
        <v>138</v>
      </c>
      <c r="C97" s="132"/>
      <c r="D97" s="16" t="s">
        <v>190</v>
      </c>
      <c r="E97" s="61"/>
      <c r="F97" s="61"/>
      <c r="G97" s="61"/>
      <c r="H97" s="62">
        <f t="shared" si="4"/>
        <v>0</v>
      </c>
      <c r="I97" s="31">
        <v>125</v>
      </c>
      <c r="J97" s="62">
        <f t="shared" si="5"/>
        <v>0</v>
      </c>
      <c r="K97" s="10"/>
      <c r="L97" s="144"/>
    </row>
    <row r="98" spans="1:12" ht="30" x14ac:dyDescent="0.25">
      <c r="A98" s="140"/>
      <c r="B98" s="132" t="s">
        <v>139</v>
      </c>
      <c r="C98" s="132"/>
      <c r="D98" s="16" t="s">
        <v>710</v>
      </c>
      <c r="E98" s="61"/>
      <c r="F98" s="61"/>
      <c r="G98" s="61"/>
      <c r="H98" s="62">
        <f t="shared" si="4"/>
        <v>0</v>
      </c>
      <c r="I98" s="31">
        <v>100</v>
      </c>
      <c r="J98" s="62">
        <f t="shared" si="5"/>
        <v>0</v>
      </c>
      <c r="K98" s="10"/>
      <c r="L98" s="144"/>
    </row>
    <row r="99" spans="1:12" x14ac:dyDescent="0.25">
      <c r="A99" s="140"/>
      <c r="B99" s="132" t="s">
        <v>140</v>
      </c>
      <c r="C99" s="132"/>
      <c r="D99" s="16" t="s">
        <v>191</v>
      </c>
      <c r="E99" s="61"/>
      <c r="F99" s="61"/>
      <c r="G99" s="61"/>
      <c r="H99" s="62">
        <f t="shared" si="4"/>
        <v>0</v>
      </c>
      <c r="I99" s="31">
        <v>100</v>
      </c>
      <c r="J99" s="62">
        <f t="shared" si="5"/>
        <v>0</v>
      </c>
      <c r="K99" s="10"/>
      <c r="L99" s="144"/>
    </row>
    <row r="100" spans="1:12" x14ac:dyDescent="0.25">
      <c r="A100" s="140"/>
      <c r="B100" s="132" t="s">
        <v>141</v>
      </c>
      <c r="C100" s="132"/>
      <c r="D100" s="16" t="s">
        <v>192</v>
      </c>
      <c r="E100" s="61"/>
      <c r="F100" s="61"/>
      <c r="G100" s="61"/>
      <c r="H100" s="62">
        <f t="shared" si="4"/>
        <v>0</v>
      </c>
      <c r="I100" s="31">
        <v>100</v>
      </c>
      <c r="J100" s="62">
        <f t="shared" si="5"/>
        <v>0</v>
      </c>
      <c r="K100" s="10"/>
      <c r="L100" s="144"/>
    </row>
    <row r="101" spans="1:12" x14ac:dyDescent="0.25">
      <c r="A101" s="140"/>
      <c r="B101" s="132" t="s">
        <v>429</v>
      </c>
      <c r="C101" s="132"/>
      <c r="D101" s="72" t="s">
        <v>193</v>
      </c>
      <c r="E101" s="61"/>
      <c r="F101" s="61"/>
      <c r="G101" s="61"/>
      <c r="H101" s="62">
        <f t="shared" si="4"/>
        <v>0</v>
      </c>
      <c r="I101" s="97">
        <v>100</v>
      </c>
      <c r="J101" s="62">
        <f t="shared" si="5"/>
        <v>0</v>
      </c>
      <c r="K101" s="10"/>
      <c r="L101" s="144"/>
    </row>
    <row r="102" spans="1:12" x14ac:dyDescent="0.25">
      <c r="A102" s="140"/>
      <c r="B102" s="132"/>
      <c r="C102" s="132"/>
      <c r="D102" s="75"/>
      <c r="E102" s="115"/>
      <c r="F102" s="115"/>
      <c r="G102" s="115"/>
      <c r="H102" s="115"/>
      <c r="I102" s="102"/>
      <c r="J102" s="112"/>
      <c r="K102" s="10"/>
      <c r="L102" s="144"/>
    </row>
    <row r="103" spans="1:12" x14ac:dyDescent="0.25">
      <c r="A103" s="140"/>
      <c r="B103" s="132" t="s">
        <v>430</v>
      </c>
      <c r="C103" s="132"/>
      <c r="D103" s="43" t="s">
        <v>194</v>
      </c>
      <c r="E103" s="62">
        <f>E104+E109+E110+E111</f>
        <v>0</v>
      </c>
      <c r="F103" s="62">
        <f>F104+F109+F110+F111</f>
        <v>0</v>
      </c>
      <c r="G103" s="62">
        <f>G104+G109+G110+G111</f>
        <v>0</v>
      </c>
      <c r="H103" s="62">
        <f>H104+H109+H110+H111</f>
        <v>0</v>
      </c>
      <c r="I103" s="44"/>
      <c r="J103" s="62">
        <f>J104+J109+J110+J111</f>
        <v>0</v>
      </c>
      <c r="K103" s="10"/>
      <c r="L103" s="144"/>
    </row>
    <row r="104" spans="1:12" x14ac:dyDescent="0.25">
      <c r="A104" s="140"/>
      <c r="B104" s="132" t="s">
        <v>431</v>
      </c>
      <c r="C104" s="132"/>
      <c r="D104" s="16" t="s">
        <v>24</v>
      </c>
      <c r="E104" s="62">
        <f>E105+E106+E107+E108</f>
        <v>0</v>
      </c>
      <c r="F104" s="62">
        <f>F105+F106+F107+F108</f>
        <v>0</v>
      </c>
      <c r="G104" s="62">
        <f>G105+G106+G107+G108</f>
        <v>0</v>
      </c>
      <c r="H104" s="62">
        <f>H105+H106+H107+H108</f>
        <v>0</v>
      </c>
      <c r="I104" s="13"/>
      <c r="J104" s="62">
        <f>J105+J106+J107+J108</f>
        <v>0</v>
      </c>
      <c r="K104" s="10"/>
      <c r="L104" s="144"/>
    </row>
    <row r="105" spans="1:12" ht="30" x14ac:dyDescent="0.25">
      <c r="A105" s="140"/>
      <c r="B105" s="132" t="s">
        <v>432</v>
      </c>
      <c r="C105" s="132"/>
      <c r="D105" s="16" t="s">
        <v>25</v>
      </c>
      <c r="E105" s="61"/>
      <c r="F105" s="61"/>
      <c r="G105" s="61"/>
      <c r="H105" s="62">
        <f t="shared" ref="H105:H110" si="6">F105-G105</f>
        <v>0</v>
      </c>
      <c r="I105" s="15">
        <v>0</v>
      </c>
      <c r="J105" s="62">
        <f>H105-I105</f>
        <v>0</v>
      </c>
      <c r="K105" s="10"/>
      <c r="L105" s="144"/>
    </row>
    <row r="106" spans="1:12" ht="60" x14ac:dyDescent="0.25">
      <c r="A106" s="140"/>
      <c r="B106" s="132" t="s">
        <v>1035</v>
      </c>
      <c r="C106" s="132"/>
      <c r="D106" s="16" t="s">
        <v>135</v>
      </c>
      <c r="E106" s="61"/>
      <c r="F106" s="61"/>
      <c r="G106" s="61"/>
      <c r="H106" s="62">
        <f t="shared" si="6"/>
        <v>0</v>
      </c>
      <c r="I106" s="30">
        <v>20</v>
      </c>
      <c r="J106" s="62">
        <f>ROUND((H106*(I106/100)),2)</f>
        <v>0</v>
      </c>
      <c r="K106" s="10"/>
      <c r="L106" s="144"/>
    </row>
    <row r="107" spans="1:12" ht="60" x14ac:dyDescent="0.25">
      <c r="A107" s="140"/>
      <c r="B107" s="132" t="s">
        <v>392</v>
      </c>
      <c r="C107" s="132"/>
      <c r="D107" s="16" t="s">
        <v>26</v>
      </c>
      <c r="E107" s="61"/>
      <c r="F107" s="61"/>
      <c r="G107" s="61"/>
      <c r="H107" s="62">
        <f t="shared" si="6"/>
        <v>0</v>
      </c>
      <c r="I107" s="31">
        <v>100</v>
      </c>
      <c r="J107" s="62">
        <f>ROUND((H107*(I107/100)),2)</f>
        <v>0</v>
      </c>
      <c r="K107" s="10"/>
      <c r="L107" s="144"/>
    </row>
    <row r="108" spans="1:12" x14ac:dyDescent="0.25">
      <c r="A108" s="140"/>
      <c r="B108" s="132" t="s">
        <v>393</v>
      </c>
      <c r="C108" s="132"/>
      <c r="D108" s="16" t="s">
        <v>27</v>
      </c>
      <c r="E108" s="61"/>
      <c r="F108" s="61"/>
      <c r="G108" s="61"/>
      <c r="H108" s="62">
        <f t="shared" si="6"/>
        <v>0</v>
      </c>
      <c r="I108" s="31">
        <v>100</v>
      </c>
      <c r="J108" s="62">
        <f>ROUND((H108*(I108/100)),2)</f>
        <v>0</v>
      </c>
      <c r="K108" s="10"/>
      <c r="L108" s="144"/>
    </row>
    <row r="109" spans="1:12" x14ac:dyDescent="0.25">
      <c r="A109" s="140"/>
      <c r="B109" s="132" t="s">
        <v>394</v>
      </c>
      <c r="C109" s="132"/>
      <c r="D109" s="16" t="s">
        <v>28</v>
      </c>
      <c r="E109" s="61"/>
      <c r="F109" s="61"/>
      <c r="G109" s="61"/>
      <c r="H109" s="62">
        <f t="shared" si="6"/>
        <v>0</v>
      </c>
      <c r="I109" s="15">
        <v>0</v>
      </c>
      <c r="J109" s="62">
        <f>ROUND((H109*(I109/100)),2)</f>
        <v>0</v>
      </c>
      <c r="K109" s="10"/>
      <c r="L109" s="144"/>
    </row>
    <row r="110" spans="1:12" x14ac:dyDescent="0.25">
      <c r="A110" s="140"/>
      <c r="B110" s="132" t="s">
        <v>395</v>
      </c>
      <c r="C110" s="132"/>
      <c r="D110" s="16" t="s">
        <v>29</v>
      </c>
      <c r="E110" s="61"/>
      <c r="F110" s="61"/>
      <c r="G110" s="61"/>
      <c r="H110" s="62">
        <f t="shared" si="6"/>
        <v>0</v>
      </c>
      <c r="I110" s="15">
        <v>0</v>
      </c>
      <c r="J110" s="62">
        <f>ROUND((H110*(I110/100)),2)</f>
        <v>0</v>
      </c>
      <c r="K110" s="10"/>
      <c r="L110" s="144"/>
    </row>
    <row r="111" spans="1:12" x14ac:dyDescent="0.25">
      <c r="A111" s="140"/>
      <c r="B111" s="132" t="s">
        <v>396</v>
      </c>
      <c r="C111" s="132"/>
      <c r="D111" s="16" t="s">
        <v>30</v>
      </c>
      <c r="E111" s="62">
        <f>E112+E113+E114+E115</f>
        <v>0</v>
      </c>
      <c r="F111" s="62">
        <f>F112+F113+F114+F115</f>
        <v>0</v>
      </c>
      <c r="G111" s="62">
        <f>G112+G113+G114+G115</f>
        <v>0</v>
      </c>
      <c r="H111" s="62">
        <f>H112+H113+H114+H115</f>
        <v>0</v>
      </c>
      <c r="I111" s="13"/>
      <c r="J111" s="62">
        <f>J112+J113+J114+J115</f>
        <v>0</v>
      </c>
      <c r="K111" s="10"/>
      <c r="L111" s="144"/>
    </row>
    <row r="112" spans="1:12" ht="30" x14ac:dyDescent="0.25">
      <c r="A112" s="140"/>
      <c r="B112" s="132" t="s">
        <v>759</v>
      </c>
      <c r="C112" s="132"/>
      <c r="D112" s="16" t="s">
        <v>31</v>
      </c>
      <c r="E112" s="61"/>
      <c r="F112" s="61"/>
      <c r="G112" s="61"/>
      <c r="H112" s="62">
        <f>F112-G112</f>
        <v>0</v>
      </c>
      <c r="I112" s="15">
        <v>0</v>
      </c>
      <c r="J112" s="62">
        <f>ROUND((H112*(I112/100)),2)</f>
        <v>0</v>
      </c>
      <c r="K112" s="10"/>
      <c r="L112" s="144"/>
    </row>
    <row r="113" spans="1:12" ht="30" x14ac:dyDescent="0.25">
      <c r="A113" s="140"/>
      <c r="B113" s="132" t="s">
        <v>311</v>
      </c>
      <c r="C113" s="132"/>
      <c r="D113" s="16" t="s">
        <v>32</v>
      </c>
      <c r="E113" s="61"/>
      <c r="F113" s="61"/>
      <c r="G113" s="61"/>
      <c r="H113" s="62">
        <f>F113-G113</f>
        <v>0</v>
      </c>
      <c r="I113" s="30">
        <v>20</v>
      </c>
      <c r="J113" s="62">
        <f>ROUND((H113*(I113/100)),2)</f>
        <v>0</v>
      </c>
      <c r="K113" s="10"/>
      <c r="L113" s="144"/>
    </row>
    <row r="114" spans="1:12" ht="30" x14ac:dyDescent="0.25">
      <c r="A114" s="140"/>
      <c r="B114" s="132" t="s">
        <v>312</v>
      </c>
      <c r="C114" s="132"/>
      <c r="D114" s="16" t="s">
        <v>33</v>
      </c>
      <c r="E114" s="61"/>
      <c r="F114" s="61"/>
      <c r="G114" s="61"/>
      <c r="H114" s="62">
        <f>F114-G114</f>
        <v>0</v>
      </c>
      <c r="I114" s="31">
        <v>100</v>
      </c>
      <c r="J114" s="62">
        <f>ROUND((H114*(I114/100)),2)</f>
        <v>0</v>
      </c>
      <c r="K114" s="10"/>
      <c r="L114" s="144"/>
    </row>
    <row r="115" spans="1:12" ht="30" x14ac:dyDescent="0.25">
      <c r="A115" s="140"/>
      <c r="B115" s="132" t="s">
        <v>313</v>
      </c>
      <c r="C115" s="132"/>
      <c r="D115" s="72" t="s">
        <v>34</v>
      </c>
      <c r="E115" s="61"/>
      <c r="F115" s="61"/>
      <c r="G115" s="61"/>
      <c r="H115" s="62">
        <f>F115-G115</f>
        <v>0</v>
      </c>
      <c r="I115" s="97">
        <v>150</v>
      </c>
      <c r="J115" s="62">
        <f>ROUND((H115*(I115/100)),2)</f>
        <v>0</v>
      </c>
      <c r="K115" s="10"/>
      <c r="L115" s="144"/>
    </row>
    <row r="116" spans="1:12" x14ac:dyDescent="0.25">
      <c r="A116" s="140"/>
      <c r="B116" s="132"/>
      <c r="C116" s="132"/>
      <c r="D116" s="75"/>
      <c r="E116" s="115"/>
      <c r="F116" s="115"/>
      <c r="G116" s="115"/>
      <c r="H116" s="115"/>
      <c r="I116" s="102"/>
      <c r="J116" s="112"/>
      <c r="K116" s="10"/>
      <c r="L116" s="144"/>
    </row>
    <row r="117" spans="1:12" x14ac:dyDescent="0.25">
      <c r="A117" s="140"/>
      <c r="B117" s="132" t="s">
        <v>314</v>
      </c>
      <c r="C117" s="132"/>
      <c r="D117" s="77" t="s">
        <v>375</v>
      </c>
      <c r="E117" s="61"/>
      <c r="F117" s="61"/>
      <c r="G117" s="61"/>
      <c r="H117" s="62">
        <f>F117-G117</f>
        <v>0</v>
      </c>
      <c r="I117" s="99">
        <v>100</v>
      </c>
      <c r="J117" s="62">
        <f>ROUND((H117*(I117/100)),2)</f>
        <v>0</v>
      </c>
      <c r="K117" s="10"/>
      <c r="L117" s="144"/>
    </row>
    <row r="118" spans="1:12" x14ac:dyDescent="0.25">
      <c r="A118" s="140"/>
      <c r="B118" s="132"/>
      <c r="C118" s="132"/>
      <c r="D118" s="42"/>
      <c r="E118" s="115"/>
      <c r="F118" s="115"/>
      <c r="G118" s="115"/>
      <c r="H118" s="115"/>
      <c r="I118" s="102"/>
      <c r="J118" s="112"/>
      <c r="K118" s="10"/>
      <c r="L118" s="144"/>
    </row>
    <row r="119" spans="1:12" s="50" customFormat="1" ht="18.75" x14ac:dyDescent="0.25">
      <c r="A119" s="148"/>
      <c r="B119" s="146"/>
      <c r="C119" s="146"/>
      <c r="D119" s="79" t="s">
        <v>195</v>
      </c>
      <c r="E119" s="62">
        <f>E10+E12+E14+E20+E22+E45+E47+E49+E51+E103+E117</f>
        <v>0</v>
      </c>
      <c r="F119" s="62">
        <f>F10+F12+F14+F20+F22+F45+F47+F49+F51+F103+F117</f>
        <v>0</v>
      </c>
      <c r="G119" s="62">
        <f>G10+G12+G14+G20+G22+G45+G47+G49+G51+G103+G117</f>
        <v>0</v>
      </c>
      <c r="H119" s="62">
        <f>H10+H12+H14+H20+H22+H45+H47+H49+H51+H103+H117</f>
        <v>0</v>
      </c>
      <c r="I119" s="100"/>
      <c r="J119" s="62">
        <f>J10+J12+J14+J20+J22+J45+J47+J49+J51+J103+J117</f>
        <v>0</v>
      </c>
      <c r="K119" s="49"/>
      <c r="L119" s="147"/>
    </row>
    <row r="120" spans="1:12" ht="14.45" hidden="1" x14ac:dyDescent="0.25">
      <c r="A120" s="140"/>
      <c r="B120" s="132"/>
      <c r="C120" s="132" t="s">
        <v>1211</v>
      </c>
      <c r="D120" s="10"/>
      <c r="E120" s="10"/>
      <c r="F120" s="10"/>
      <c r="G120" s="10"/>
      <c r="H120" s="10"/>
      <c r="I120" s="10"/>
      <c r="J120" s="10"/>
      <c r="K120" s="10"/>
      <c r="L120" s="144"/>
    </row>
    <row r="121" spans="1:12" x14ac:dyDescent="0.25">
      <c r="A121" s="141"/>
      <c r="B121" s="142"/>
      <c r="C121" s="142" t="s">
        <v>1214</v>
      </c>
      <c r="D121" s="142"/>
      <c r="E121" s="142"/>
      <c r="F121" s="142"/>
      <c r="G121" s="142"/>
      <c r="H121" s="142"/>
      <c r="I121" s="142"/>
      <c r="J121" s="142"/>
      <c r="K121" s="142"/>
      <c r="L121" s="145" t="s">
        <v>1215</v>
      </c>
    </row>
  </sheetData>
  <mergeCells count="2">
    <mergeCell ref="E1:I1"/>
    <mergeCell ref="E2:I2"/>
  </mergeCells>
  <phoneticPr fontId="2" type="noConversion"/>
  <dataValidations count="550"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18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9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9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9">
      <formula1>-99999999999999900</formula1>
      <formula2>99999999999999900</formula2>
    </dataValidation>
  </dataValidations>
  <pageMargins left="0.7" right="0.7" top="0.75" bottom="0.75" header="0.3" footer="0.3"/>
  <headerFooter alignWithMargins="0"/>
  <ignoredErrors>
    <ignoredError sqref="I75 I79:I109 I57:I72 I112:I159 H120:H159 J120:J159 I110:I1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71"/>
  <sheetViews>
    <sheetView showGridLines="0" topLeftCell="D1" zoomScale="85" workbookViewId="0">
      <selection sqref="A1:C1048576"/>
    </sheetView>
  </sheetViews>
  <sheetFormatPr defaultRowHeight="15" x14ac:dyDescent="0.25"/>
  <cols>
    <col min="1" max="3" width="9.140625" hidden="1" customWidth="1"/>
    <col min="4" max="4" width="51.7109375" customWidth="1"/>
    <col min="5" max="11" width="20.7109375" customWidth="1"/>
  </cols>
  <sheetData>
    <row r="1" spans="1:13" ht="26.25" customHeight="1" x14ac:dyDescent="0.25">
      <c r="A1" s="9" t="s">
        <v>1032</v>
      </c>
      <c r="E1" s="160" t="s">
        <v>73</v>
      </c>
      <c r="F1" s="160"/>
      <c r="G1" s="160"/>
      <c r="H1" s="160"/>
      <c r="I1" s="160"/>
      <c r="J1" s="160"/>
    </row>
    <row r="2" spans="1:13" ht="26.25" customHeight="1" x14ac:dyDescent="0.25">
      <c r="A2" s="9"/>
      <c r="E2" s="160" t="s">
        <v>637</v>
      </c>
      <c r="F2" s="160"/>
      <c r="G2" s="160"/>
      <c r="H2" s="160"/>
      <c r="I2" s="160"/>
      <c r="J2" s="160"/>
    </row>
    <row r="4" spans="1:13" x14ac:dyDescent="0.25">
      <c r="A4" s="138"/>
      <c r="B4" s="139"/>
      <c r="C4" s="139" t="s">
        <v>376</v>
      </c>
      <c r="D4" s="139"/>
      <c r="E4" s="139"/>
      <c r="F4" s="139"/>
      <c r="G4" s="139"/>
      <c r="H4" s="139"/>
      <c r="I4" s="139"/>
      <c r="J4" s="139"/>
      <c r="K4" s="139"/>
      <c r="L4" s="139"/>
      <c r="M4" s="143"/>
    </row>
    <row r="5" spans="1:13" hidden="1" x14ac:dyDescent="0.25">
      <c r="A5" s="140"/>
      <c r="B5" s="132"/>
      <c r="C5" s="132"/>
      <c r="D5" s="132"/>
      <c r="E5" s="132"/>
      <c r="F5" s="132" t="s">
        <v>907</v>
      </c>
      <c r="G5" s="132" t="s">
        <v>909</v>
      </c>
      <c r="H5" s="132" t="s">
        <v>910</v>
      </c>
      <c r="I5" s="132" t="s">
        <v>1100</v>
      </c>
      <c r="J5" s="132"/>
      <c r="K5" s="132" t="s">
        <v>331</v>
      </c>
      <c r="L5" s="132"/>
      <c r="M5" s="144"/>
    </row>
    <row r="6" spans="1:13" ht="14.45" hidden="1" x14ac:dyDescent="0.25">
      <c r="A6" s="140"/>
      <c r="B6" s="132"/>
      <c r="C6" s="132"/>
      <c r="D6" s="132"/>
      <c r="E6" s="132"/>
      <c r="F6" s="132" t="s">
        <v>978</v>
      </c>
      <c r="G6" s="132" t="s">
        <v>978</v>
      </c>
      <c r="H6" s="132" t="s">
        <v>978</v>
      </c>
      <c r="I6" s="132" t="s">
        <v>978</v>
      </c>
      <c r="J6" s="132"/>
      <c r="K6" s="132" t="s">
        <v>978</v>
      </c>
      <c r="L6" s="132"/>
      <c r="M6" s="144"/>
    </row>
    <row r="7" spans="1:13" ht="14.45" hidden="1" x14ac:dyDescent="0.25">
      <c r="A7" s="140"/>
      <c r="B7" s="132"/>
      <c r="C7" s="132" t="s">
        <v>1212</v>
      </c>
      <c r="D7" s="132" t="s">
        <v>1216</v>
      </c>
      <c r="E7" s="132" t="s">
        <v>1216</v>
      </c>
      <c r="F7" s="132"/>
      <c r="G7" s="132"/>
      <c r="H7" s="132"/>
      <c r="I7" s="132"/>
      <c r="J7" s="132" t="s">
        <v>1216</v>
      </c>
      <c r="K7" s="132"/>
      <c r="L7" s="132" t="s">
        <v>1211</v>
      </c>
      <c r="M7" s="144" t="s">
        <v>1213</v>
      </c>
    </row>
    <row r="8" spans="1:13" ht="53.25" customHeight="1" x14ac:dyDescent="0.25">
      <c r="A8" s="140"/>
      <c r="B8" s="132"/>
      <c r="C8" s="132" t="s">
        <v>1216</v>
      </c>
      <c r="D8" s="28" t="s">
        <v>1083</v>
      </c>
      <c r="E8" s="28" t="s">
        <v>377</v>
      </c>
      <c r="F8" s="28" t="s">
        <v>645</v>
      </c>
      <c r="G8" s="28" t="s">
        <v>16</v>
      </c>
      <c r="H8" s="28" t="s">
        <v>378</v>
      </c>
      <c r="I8" s="28" t="s">
        <v>379</v>
      </c>
      <c r="J8" s="28" t="s">
        <v>380</v>
      </c>
      <c r="K8" s="28" t="s">
        <v>20</v>
      </c>
      <c r="L8" s="10"/>
      <c r="M8" s="144"/>
    </row>
    <row r="9" spans="1:13" x14ac:dyDescent="0.25">
      <c r="A9" s="140"/>
      <c r="B9" s="132"/>
      <c r="C9" s="132" t="s">
        <v>1211</v>
      </c>
      <c r="D9" s="10"/>
      <c r="E9" s="10"/>
      <c r="F9" s="10"/>
      <c r="G9" s="10"/>
      <c r="H9" s="10"/>
      <c r="I9" s="10"/>
      <c r="J9" s="10"/>
      <c r="K9" s="10"/>
      <c r="L9" s="10"/>
      <c r="M9" s="144"/>
    </row>
    <row r="10" spans="1:13" x14ac:dyDescent="0.25">
      <c r="A10" s="140"/>
      <c r="B10" s="132" t="s">
        <v>460</v>
      </c>
      <c r="C10" s="132"/>
      <c r="D10" s="16" t="s">
        <v>952</v>
      </c>
      <c r="E10" s="13" t="s">
        <v>21</v>
      </c>
      <c r="F10" s="61"/>
      <c r="G10" s="61"/>
      <c r="H10" s="62">
        <f>F10-G10</f>
        <v>0</v>
      </c>
      <c r="I10" s="105">
        <v>0.2</v>
      </c>
      <c r="J10" s="13">
        <v>0</v>
      </c>
      <c r="K10" s="62">
        <f>ROUND((H10*(I10)*(J10/100)),2)</f>
        <v>0</v>
      </c>
      <c r="L10" s="10"/>
      <c r="M10" s="144"/>
    </row>
    <row r="11" spans="1:13" x14ac:dyDescent="0.25">
      <c r="A11" s="140"/>
      <c r="B11" s="150" t="s">
        <v>943</v>
      </c>
      <c r="C11" s="132"/>
      <c r="D11" s="16" t="s">
        <v>952</v>
      </c>
      <c r="E11" s="13" t="s">
        <v>22</v>
      </c>
      <c r="F11" s="61"/>
      <c r="G11" s="61"/>
      <c r="H11" s="62">
        <f>F11-G11</f>
        <v>0</v>
      </c>
      <c r="I11" s="105">
        <v>0.2</v>
      </c>
      <c r="J11" s="13">
        <v>20</v>
      </c>
      <c r="K11" s="62">
        <f>ROUND((H11*(I11)*(J11/100)),2)</f>
        <v>0</v>
      </c>
      <c r="L11" s="10"/>
      <c r="M11" s="144"/>
    </row>
    <row r="12" spans="1:13" x14ac:dyDescent="0.25">
      <c r="A12" s="140"/>
      <c r="B12" s="150" t="s">
        <v>944</v>
      </c>
      <c r="C12" s="132"/>
      <c r="D12" s="16" t="s">
        <v>952</v>
      </c>
      <c r="E12" s="13" t="s">
        <v>8</v>
      </c>
      <c r="F12" s="61"/>
      <c r="G12" s="61"/>
      <c r="H12" s="62">
        <f>F12-G12</f>
        <v>0</v>
      </c>
      <c r="I12" s="105">
        <v>0.2</v>
      </c>
      <c r="J12" s="13">
        <v>100</v>
      </c>
      <c r="K12" s="62">
        <f>ROUND((H12*(I12)*(J12/100)),2)</f>
        <v>0</v>
      </c>
      <c r="L12" s="10"/>
      <c r="M12" s="144"/>
    </row>
    <row r="13" spans="1:13" x14ac:dyDescent="0.25">
      <c r="A13" s="140"/>
      <c r="B13" s="132" t="s">
        <v>945</v>
      </c>
      <c r="C13" s="132"/>
      <c r="D13" s="67" t="s">
        <v>655</v>
      </c>
      <c r="E13" s="63"/>
      <c r="F13" s="62">
        <f>F10+F11+F12</f>
        <v>0</v>
      </c>
      <c r="G13" s="62">
        <f>G10+G11+G12</f>
        <v>0</v>
      </c>
      <c r="H13" s="62">
        <f>H10+H11+H12</f>
        <v>0</v>
      </c>
      <c r="I13" s="113"/>
      <c r="J13" s="63"/>
      <c r="K13" s="62">
        <f>K10+K11+K12</f>
        <v>0</v>
      </c>
      <c r="L13" s="10"/>
      <c r="M13" s="144"/>
    </row>
    <row r="14" spans="1:13" x14ac:dyDescent="0.25">
      <c r="A14" s="140"/>
      <c r="B14" s="132"/>
      <c r="C14" s="132"/>
      <c r="D14" s="42"/>
      <c r="E14" s="69"/>
      <c r="F14" s="115"/>
      <c r="G14" s="115"/>
      <c r="H14" s="115"/>
      <c r="I14" s="116"/>
      <c r="J14" s="69"/>
      <c r="K14" s="112"/>
      <c r="L14" s="10"/>
      <c r="M14" s="144"/>
    </row>
    <row r="15" spans="1:13" x14ac:dyDescent="0.25">
      <c r="A15" s="140"/>
      <c r="B15" s="132" t="s">
        <v>946</v>
      </c>
      <c r="C15" s="132"/>
      <c r="D15" s="66" t="s">
        <v>953</v>
      </c>
      <c r="E15" s="44" t="s">
        <v>21</v>
      </c>
      <c r="F15" s="61"/>
      <c r="G15" s="61"/>
      <c r="H15" s="62">
        <f>F15-G15</f>
        <v>0</v>
      </c>
      <c r="I15" s="114">
        <v>1</v>
      </c>
      <c r="J15" s="44">
        <v>0</v>
      </c>
      <c r="K15" s="62">
        <f>ROUND((H15*(I15)*(J15/100)),2)</f>
        <v>0</v>
      </c>
      <c r="L15" s="10"/>
      <c r="M15" s="144"/>
    </row>
    <row r="16" spans="1:13" x14ac:dyDescent="0.25">
      <c r="A16" s="140"/>
      <c r="B16" s="150" t="s">
        <v>947</v>
      </c>
      <c r="C16" s="132"/>
      <c r="D16" s="16" t="s">
        <v>953</v>
      </c>
      <c r="E16" s="13" t="s">
        <v>22</v>
      </c>
      <c r="F16" s="61"/>
      <c r="G16" s="61"/>
      <c r="H16" s="62">
        <f>F16-G16</f>
        <v>0</v>
      </c>
      <c r="I16" s="105">
        <v>1</v>
      </c>
      <c r="J16" s="13">
        <v>20</v>
      </c>
      <c r="K16" s="62">
        <f>ROUND((H16*(I16)*(J16/100)),2)</f>
        <v>0</v>
      </c>
      <c r="L16" s="10"/>
      <c r="M16" s="144"/>
    </row>
    <row r="17" spans="1:13" x14ac:dyDescent="0.25">
      <c r="A17" s="140"/>
      <c r="B17" s="150" t="s">
        <v>948</v>
      </c>
      <c r="C17" s="132"/>
      <c r="D17" s="16" t="s">
        <v>953</v>
      </c>
      <c r="E17" s="13" t="s">
        <v>8</v>
      </c>
      <c r="F17" s="61"/>
      <c r="G17" s="61"/>
      <c r="H17" s="62">
        <f>F17-G17</f>
        <v>0</v>
      </c>
      <c r="I17" s="105">
        <v>1</v>
      </c>
      <c r="J17" s="13">
        <v>100</v>
      </c>
      <c r="K17" s="62">
        <f>ROUND((H17*(I17)*(J17/100)),2)</f>
        <v>0</v>
      </c>
      <c r="L17" s="10"/>
      <c r="M17" s="144"/>
    </row>
    <row r="18" spans="1:13" x14ac:dyDescent="0.25">
      <c r="A18" s="140"/>
      <c r="B18" s="150" t="s">
        <v>949</v>
      </c>
      <c r="C18" s="132"/>
      <c r="D18" s="67" t="s">
        <v>655</v>
      </c>
      <c r="E18" s="63"/>
      <c r="F18" s="62">
        <f>F15+F16+F17</f>
        <v>0</v>
      </c>
      <c r="G18" s="62">
        <f>G15+G16+G17</f>
        <v>0</v>
      </c>
      <c r="H18" s="62">
        <f>H15+H16+H17</f>
        <v>0</v>
      </c>
      <c r="I18" s="113"/>
      <c r="J18" s="63"/>
      <c r="K18" s="62">
        <f>K15+K16+K17</f>
        <v>0</v>
      </c>
      <c r="L18" s="10"/>
      <c r="M18" s="144"/>
    </row>
    <row r="19" spans="1:13" x14ac:dyDescent="0.25">
      <c r="A19" s="140"/>
      <c r="B19" s="150"/>
      <c r="C19" s="132"/>
      <c r="D19" s="42"/>
      <c r="E19" s="69"/>
      <c r="F19" s="115"/>
      <c r="G19" s="115"/>
      <c r="H19" s="115"/>
      <c r="I19" s="116"/>
      <c r="J19" s="69"/>
      <c r="K19" s="112"/>
      <c r="L19" s="10"/>
      <c r="M19" s="144"/>
    </row>
    <row r="20" spans="1:13" x14ac:dyDescent="0.25">
      <c r="A20" s="140"/>
      <c r="B20" s="132" t="s">
        <v>950</v>
      </c>
      <c r="C20" s="132"/>
      <c r="D20" s="66" t="s">
        <v>954</v>
      </c>
      <c r="E20" s="44" t="s">
        <v>21</v>
      </c>
      <c r="F20" s="61"/>
      <c r="G20" s="61"/>
      <c r="H20" s="62">
        <f>F20-G20</f>
        <v>0</v>
      </c>
      <c r="I20" s="114">
        <v>1</v>
      </c>
      <c r="J20" s="44">
        <v>0</v>
      </c>
      <c r="K20" s="62">
        <f>ROUND((H20*(I20)*(J20/100)),2)</f>
        <v>0</v>
      </c>
      <c r="L20" s="10"/>
      <c r="M20" s="144"/>
    </row>
    <row r="21" spans="1:13" x14ac:dyDescent="0.25">
      <c r="A21" s="140"/>
      <c r="B21" s="150" t="s">
        <v>747</v>
      </c>
      <c r="C21" s="132"/>
      <c r="D21" s="16" t="s">
        <v>954</v>
      </c>
      <c r="E21" s="13" t="s">
        <v>23</v>
      </c>
      <c r="F21" s="61"/>
      <c r="G21" s="61"/>
      <c r="H21" s="62">
        <f>F21-G21</f>
        <v>0</v>
      </c>
      <c r="I21" s="105">
        <v>1</v>
      </c>
      <c r="J21" s="13">
        <v>20</v>
      </c>
      <c r="K21" s="62">
        <f>ROUND((H21*(I21)*(J21/100)),2)</f>
        <v>0</v>
      </c>
      <c r="L21" s="10"/>
      <c r="M21" s="144"/>
    </row>
    <row r="22" spans="1:13" x14ac:dyDescent="0.25">
      <c r="A22" s="140"/>
      <c r="B22" s="150" t="s">
        <v>748</v>
      </c>
      <c r="C22" s="132"/>
      <c r="D22" s="16" t="s">
        <v>954</v>
      </c>
      <c r="E22" s="13" t="s">
        <v>8</v>
      </c>
      <c r="F22" s="61"/>
      <c r="G22" s="61"/>
      <c r="H22" s="62">
        <f>F22-G22</f>
        <v>0</v>
      </c>
      <c r="I22" s="105">
        <v>1</v>
      </c>
      <c r="J22" s="13">
        <v>100</v>
      </c>
      <c r="K22" s="62">
        <f>ROUND((H22*(I22)*(J22/100)),2)</f>
        <v>0</v>
      </c>
      <c r="L22" s="10"/>
      <c r="M22" s="144"/>
    </row>
    <row r="23" spans="1:13" x14ac:dyDescent="0.25">
      <c r="A23" s="140"/>
      <c r="B23" s="132" t="s">
        <v>749</v>
      </c>
      <c r="C23" s="132"/>
      <c r="D23" s="67" t="s">
        <v>655</v>
      </c>
      <c r="E23" s="63"/>
      <c r="F23" s="62">
        <f>F20+F21+F22</f>
        <v>0</v>
      </c>
      <c r="G23" s="62">
        <f>G20+G21+G22</f>
        <v>0</v>
      </c>
      <c r="H23" s="62">
        <f>H20+H21+H22</f>
        <v>0</v>
      </c>
      <c r="I23" s="113"/>
      <c r="J23" s="63"/>
      <c r="K23" s="62">
        <f>K20+K21+K22</f>
        <v>0</v>
      </c>
      <c r="L23" s="10"/>
      <c r="M23" s="144"/>
    </row>
    <row r="24" spans="1:13" x14ac:dyDescent="0.25">
      <c r="A24" s="140"/>
      <c r="B24" s="132"/>
      <c r="C24" s="132"/>
      <c r="D24" s="42"/>
      <c r="E24" s="69"/>
      <c r="F24" s="115"/>
      <c r="G24" s="115"/>
      <c r="H24" s="115"/>
      <c r="I24" s="116"/>
      <c r="J24" s="69"/>
      <c r="K24" s="112"/>
      <c r="L24" s="10"/>
      <c r="M24" s="144"/>
    </row>
    <row r="25" spans="1:13" x14ac:dyDescent="0.25">
      <c r="A25" s="140"/>
      <c r="B25" s="132" t="s">
        <v>750</v>
      </c>
      <c r="C25" s="132"/>
      <c r="D25" s="66" t="s">
        <v>955</v>
      </c>
      <c r="E25" s="44" t="s">
        <v>21</v>
      </c>
      <c r="F25" s="61"/>
      <c r="G25" s="61"/>
      <c r="H25" s="62">
        <f>F25-G25</f>
        <v>0</v>
      </c>
      <c r="I25" s="114">
        <v>0.5</v>
      </c>
      <c r="J25" s="44">
        <v>0</v>
      </c>
      <c r="K25" s="62">
        <f>ROUND((H25*(I25)*(J25/100)),2)</f>
        <v>0</v>
      </c>
      <c r="L25" s="10"/>
      <c r="M25" s="144"/>
    </row>
    <row r="26" spans="1:13" x14ac:dyDescent="0.25">
      <c r="A26" s="140"/>
      <c r="B26" s="150" t="s">
        <v>751</v>
      </c>
      <c r="C26" s="132"/>
      <c r="D26" s="16" t="s">
        <v>955</v>
      </c>
      <c r="E26" s="13" t="s">
        <v>23</v>
      </c>
      <c r="F26" s="61"/>
      <c r="G26" s="61"/>
      <c r="H26" s="62">
        <f>F26-G26</f>
        <v>0</v>
      </c>
      <c r="I26" s="105">
        <v>0.5</v>
      </c>
      <c r="J26" s="13">
        <v>20</v>
      </c>
      <c r="K26" s="62">
        <f>ROUND((H26*(I26)*(J26/100)),2)</f>
        <v>0</v>
      </c>
      <c r="L26" s="10"/>
      <c r="M26" s="144"/>
    </row>
    <row r="27" spans="1:13" x14ac:dyDescent="0.25">
      <c r="A27" s="140"/>
      <c r="B27" s="150" t="s">
        <v>752</v>
      </c>
      <c r="C27" s="132"/>
      <c r="D27" s="16" t="s">
        <v>955</v>
      </c>
      <c r="E27" s="13" t="s">
        <v>8</v>
      </c>
      <c r="F27" s="61"/>
      <c r="G27" s="61"/>
      <c r="H27" s="62">
        <f>F27-G27</f>
        <v>0</v>
      </c>
      <c r="I27" s="105">
        <v>0.5</v>
      </c>
      <c r="J27" s="13">
        <v>100</v>
      </c>
      <c r="K27" s="62">
        <f>ROUND((H27*(I27)*(J27/100)),2)</f>
        <v>0</v>
      </c>
      <c r="L27" s="10"/>
      <c r="M27" s="144"/>
    </row>
    <row r="28" spans="1:13" x14ac:dyDescent="0.25">
      <c r="A28" s="140"/>
      <c r="B28" s="150" t="s">
        <v>753</v>
      </c>
      <c r="C28" s="132"/>
      <c r="D28" s="67" t="s">
        <v>655</v>
      </c>
      <c r="E28" s="63"/>
      <c r="F28" s="62">
        <f>F25+F26+F27</f>
        <v>0</v>
      </c>
      <c r="G28" s="62">
        <f>G25+G26+G27</f>
        <v>0</v>
      </c>
      <c r="H28" s="62">
        <f>H25+H26+H27</f>
        <v>0</v>
      </c>
      <c r="I28" s="113"/>
      <c r="J28" s="63"/>
      <c r="K28" s="62">
        <f>K25+K26+K27</f>
        <v>0</v>
      </c>
      <c r="L28" s="10"/>
      <c r="M28" s="144"/>
    </row>
    <row r="29" spans="1:13" x14ac:dyDescent="0.25">
      <c r="A29" s="140"/>
      <c r="B29" s="150"/>
      <c r="C29" s="132"/>
      <c r="D29" s="42"/>
      <c r="E29" s="69"/>
      <c r="F29" s="115"/>
      <c r="G29" s="115"/>
      <c r="H29" s="115"/>
      <c r="I29" s="116"/>
      <c r="J29" s="69"/>
      <c r="K29" s="112"/>
      <c r="L29" s="10"/>
      <c r="M29" s="144"/>
    </row>
    <row r="30" spans="1:13" x14ac:dyDescent="0.25">
      <c r="A30" s="140"/>
      <c r="B30" s="132" t="s">
        <v>754</v>
      </c>
      <c r="C30" s="132"/>
      <c r="D30" s="66" t="s">
        <v>956</v>
      </c>
      <c r="E30" s="44" t="s">
        <v>21</v>
      </c>
      <c r="F30" s="61"/>
      <c r="G30" s="61"/>
      <c r="H30" s="62">
        <f>F30-G30</f>
        <v>0</v>
      </c>
      <c r="I30" s="114">
        <v>1</v>
      </c>
      <c r="J30" s="44">
        <v>0</v>
      </c>
      <c r="K30" s="62">
        <f>ROUND((H30*(I30)*(J30/100)),2)</f>
        <v>0</v>
      </c>
      <c r="L30" s="10"/>
      <c r="M30" s="144"/>
    </row>
    <row r="31" spans="1:13" x14ac:dyDescent="0.25">
      <c r="A31" s="140"/>
      <c r="B31" s="150" t="s">
        <v>755</v>
      </c>
      <c r="C31" s="132"/>
      <c r="D31" s="16" t="s">
        <v>956</v>
      </c>
      <c r="E31" s="13" t="s">
        <v>22</v>
      </c>
      <c r="F31" s="61"/>
      <c r="G31" s="61"/>
      <c r="H31" s="62">
        <f>F31-G31</f>
        <v>0</v>
      </c>
      <c r="I31" s="105">
        <v>1</v>
      </c>
      <c r="J31" s="13">
        <v>20</v>
      </c>
      <c r="K31" s="62">
        <f>ROUND((H31*(I31)*(J31/100)),2)</f>
        <v>0</v>
      </c>
      <c r="L31" s="10"/>
      <c r="M31" s="144"/>
    </row>
    <row r="32" spans="1:13" x14ac:dyDescent="0.25">
      <c r="A32" s="140"/>
      <c r="B32" s="150" t="s">
        <v>756</v>
      </c>
      <c r="C32" s="132"/>
      <c r="D32" s="16" t="s">
        <v>956</v>
      </c>
      <c r="E32" s="13" t="s">
        <v>8</v>
      </c>
      <c r="F32" s="61"/>
      <c r="G32" s="61"/>
      <c r="H32" s="62">
        <f>F32-G32</f>
        <v>0</v>
      </c>
      <c r="I32" s="105">
        <v>1</v>
      </c>
      <c r="J32" s="13">
        <v>100</v>
      </c>
      <c r="K32" s="62">
        <f>ROUND((H32*(I32)*(J32/100)),2)</f>
        <v>0</v>
      </c>
      <c r="L32" s="10"/>
      <c r="M32" s="144"/>
    </row>
    <row r="33" spans="1:13" x14ac:dyDescent="0.25">
      <c r="A33" s="140"/>
      <c r="B33" s="150" t="s">
        <v>862</v>
      </c>
      <c r="C33" s="132"/>
      <c r="D33" s="67" t="s">
        <v>655</v>
      </c>
      <c r="E33" s="63"/>
      <c r="F33" s="62">
        <f>F30+F31+F32</f>
        <v>0</v>
      </c>
      <c r="G33" s="62">
        <f>G30+G31+G32</f>
        <v>0</v>
      </c>
      <c r="H33" s="62">
        <f>H30+H31+H32</f>
        <v>0</v>
      </c>
      <c r="I33" s="113"/>
      <c r="J33" s="63"/>
      <c r="K33" s="62">
        <f>K30+K31+K32</f>
        <v>0</v>
      </c>
      <c r="L33" s="10"/>
      <c r="M33" s="144"/>
    </row>
    <row r="34" spans="1:13" x14ac:dyDescent="0.25">
      <c r="A34" s="140"/>
      <c r="B34" s="150"/>
      <c r="C34" s="132"/>
      <c r="D34" s="42"/>
      <c r="E34" s="69"/>
      <c r="F34" s="115"/>
      <c r="G34" s="115"/>
      <c r="H34" s="115"/>
      <c r="I34" s="116"/>
      <c r="J34" s="69"/>
      <c r="K34" s="112"/>
      <c r="L34" s="10"/>
      <c r="M34" s="144"/>
    </row>
    <row r="35" spans="1:13" x14ac:dyDescent="0.25">
      <c r="A35" s="140"/>
      <c r="B35" s="132" t="s">
        <v>1068</v>
      </c>
      <c r="C35" s="132"/>
      <c r="D35" s="66" t="s">
        <v>957</v>
      </c>
      <c r="E35" s="44" t="s">
        <v>21</v>
      </c>
      <c r="F35" s="61"/>
      <c r="G35" s="61"/>
      <c r="H35" s="62">
        <f>F35-G35</f>
        <v>0</v>
      </c>
      <c r="I35" s="114">
        <v>0.5</v>
      </c>
      <c r="J35" s="44">
        <v>0</v>
      </c>
      <c r="K35" s="62">
        <f>ROUND((H35*(I35)*(J35/100)),2)</f>
        <v>0</v>
      </c>
      <c r="L35" s="10"/>
      <c r="M35" s="144"/>
    </row>
    <row r="36" spans="1:13" x14ac:dyDescent="0.25">
      <c r="A36" s="140"/>
      <c r="B36" s="150" t="s">
        <v>1069</v>
      </c>
      <c r="C36" s="132"/>
      <c r="D36" s="16" t="s">
        <v>957</v>
      </c>
      <c r="E36" s="13" t="s">
        <v>22</v>
      </c>
      <c r="F36" s="61"/>
      <c r="G36" s="61"/>
      <c r="H36" s="62">
        <f>F36-G36</f>
        <v>0</v>
      </c>
      <c r="I36" s="105">
        <v>0.5</v>
      </c>
      <c r="J36" s="13">
        <v>20</v>
      </c>
      <c r="K36" s="62">
        <f>ROUND((H36*(I36)*(J36/100)),2)</f>
        <v>0</v>
      </c>
      <c r="L36" s="10"/>
      <c r="M36" s="144"/>
    </row>
    <row r="37" spans="1:13" x14ac:dyDescent="0.25">
      <c r="A37" s="140"/>
      <c r="B37" s="150" t="s">
        <v>1070</v>
      </c>
      <c r="C37" s="132"/>
      <c r="D37" s="16" t="s">
        <v>957</v>
      </c>
      <c r="E37" s="13" t="s">
        <v>8</v>
      </c>
      <c r="F37" s="61"/>
      <c r="G37" s="61"/>
      <c r="H37" s="62">
        <f>F37-G37</f>
        <v>0</v>
      </c>
      <c r="I37" s="105">
        <v>0.5</v>
      </c>
      <c r="J37" s="13">
        <v>100</v>
      </c>
      <c r="K37" s="62">
        <f>ROUND((H37*(I37)*(J37/100)),2)</f>
        <v>0</v>
      </c>
      <c r="L37" s="10"/>
      <c r="M37" s="144"/>
    </row>
    <row r="38" spans="1:13" x14ac:dyDescent="0.25">
      <c r="A38" s="140"/>
      <c r="B38" s="150" t="s">
        <v>1071</v>
      </c>
      <c r="C38" s="132"/>
      <c r="D38" s="67" t="s">
        <v>655</v>
      </c>
      <c r="E38" s="63"/>
      <c r="F38" s="62">
        <f>F35+F36+F37</f>
        <v>0</v>
      </c>
      <c r="G38" s="62">
        <f>G35+G36+G37</f>
        <v>0</v>
      </c>
      <c r="H38" s="62">
        <f>H35+H36+H37</f>
        <v>0</v>
      </c>
      <c r="I38" s="113"/>
      <c r="J38" s="63"/>
      <c r="K38" s="62">
        <f>K35+K36+K37</f>
        <v>0</v>
      </c>
      <c r="L38" s="10"/>
      <c r="M38" s="144"/>
    </row>
    <row r="39" spans="1:13" x14ac:dyDescent="0.25">
      <c r="A39" s="140"/>
      <c r="B39" s="150"/>
      <c r="C39" s="132"/>
      <c r="D39" s="42"/>
      <c r="E39" s="69"/>
      <c r="F39" s="115"/>
      <c r="G39" s="115"/>
      <c r="H39" s="115"/>
      <c r="I39" s="116"/>
      <c r="J39" s="69"/>
      <c r="K39" s="112"/>
      <c r="L39" s="10"/>
      <c r="M39" s="144"/>
    </row>
    <row r="40" spans="1:13" x14ac:dyDescent="0.25">
      <c r="A40" s="140"/>
      <c r="B40" s="132" t="s">
        <v>1072</v>
      </c>
      <c r="C40" s="132"/>
      <c r="D40" s="66" t="s">
        <v>958</v>
      </c>
      <c r="E40" s="44" t="s">
        <v>21</v>
      </c>
      <c r="F40" s="61"/>
      <c r="G40" s="61"/>
      <c r="H40" s="62">
        <f>F40-G40</f>
        <v>0</v>
      </c>
      <c r="I40" s="114">
        <v>1</v>
      </c>
      <c r="J40" s="44">
        <v>0</v>
      </c>
      <c r="K40" s="62">
        <f>ROUND((H40*(I40)*(J40/100)),2)</f>
        <v>0</v>
      </c>
      <c r="L40" s="10"/>
      <c r="M40" s="144"/>
    </row>
    <row r="41" spans="1:13" x14ac:dyDescent="0.25">
      <c r="A41" s="140"/>
      <c r="B41" s="150" t="s">
        <v>447</v>
      </c>
      <c r="C41" s="132"/>
      <c r="D41" s="16" t="s">
        <v>958</v>
      </c>
      <c r="E41" s="13" t="s">
        <v>22</v>
      </c>
      <c r="F41" s="61"/>
      <c r="G41" s="61"/>
      <c r="H41" s="62">
        <f>F41-G41</f>
        <v>0</v>
      </c>
      <c r="I41" s="105">
        <v>1</v>
      </c>
      <c r="J41" s="13">
        <v>20</v>
      </c>
      <c r="K41" s="62">
        <f>ROUND((H41*(I41)*(J41/100)),2)</f>
        <v>0</v>
      </c>
      <c r="L41" s="10"/>
      <c r="M41" s="144"/>
    </row>
    <row r="42" spans="1:13" x14ac:dyDescent="0.25">
      <c r="A42" s="140"/>
      <c r="B42" s="150" t="s">
        <v>1085</v>
      </c>
      <c r="C42" s="132"/>
      <c r="D42" s="16" t="s">
        <v>958</v>
      </c>
      <c r="E42" s="13" t="s">
        <v>8</v>
      </c>
      <c r="F42" s="61"/>
      <c r="G42" s="61"/>
      <c r="H42" s="62">
        <f>F42-G42</f>
        <v>0</v>
      </c>
      <c r="I42" s="105">
        <v>1</v>
      </c>
      <c r="J42" s="13">
        <v>100</v>
      </c>
      <c r="K42" s="62">
        <f>ROUND((H42*(I42)*(J42/100)),2)</f>
        <v>0</v>
      </c>
      <c r="L42" s="10"/>
      <c r="M42" s="144"/>
    </row>
    <row r="43" spans="1:13" x14ac:dyDescent="0.25">
      <c r="A43" s="140"/>
      <c r="B43" s="150" t="s">
        <v>1086</v>
      </c>
      <c r="C43" s="132"/>
      <c r="D43" s="67" t="s">
        <v>655</v>
      </c>
      <c r="E43" s="63"/>
      <c r="F43" s="62">
        <f>F40+F41+F42</f>
        <v>0</v>
      </c>
      <c r="G43" s="62">
        <f>G40+G41+G42</f>
        <v>0</v>
      </c>
      <c r="H43" s="62">
        <f>H40+H41+H42</f>
        <v>0</v>
      </c>
      <c r="I43" s="113"/>
      <c r="J43" s="63"/>
      <c r="K43" s="62">
        <f>K40+K41+K42</f>
        <v>0</v>
      </c>
      <c r="L43" s="10"/>
      <c r="M43" s="144"/>
    </row>
    <row r="44" spans="1:13" x14ac:dyDescent="0.25">
      <c r="A44" s="140"/>
      <c r="B44" s="150"/>
      <c r="C44" s="132"/>
      <c r="D44" s="42"/>
      <c r="E44" s="69"/>
      <c r="F44" s="115"/>
      <c r="G44" s="115"/>
      <c r="H44" s="115"/>
      <c r="I44" s="116"/>
      <c r="J44" s="69"/>
      <c r="K44" s="112"/>
      <c r="L44" s="10"/>
      <c r="M44" s="144"/>
    </row>
    <row r="45" spans="1:13" x14ac:dyDescent="0.25">
      <c r="A45" s="140"/>
      <c r="B45" s="132" t="s">
        <v>576</v>
      </c>
      <c r="C45" s="132"/>
      <c r="D45" s="66" t="s">
        <v>959</v>
      </c>
      <c r="E45" s="44" t="s">
        <v>21</v>
      </c>
      <c r="F45" s="61"/>
      <c r="G45" s="61"/>
      <c r="H45" s="62">
        <f>F45-G45</f>
        <v>0</v>
      </c>
      <c r="I45" s="114">
        <v>1</v>
      </c>
      <c r="J45" s="44">
        <v>0</v>
      </c>
      <c r="K45" s="62">
        <f>ROUND((H45*(I45)*(J45/100)),2)</f>
        <v>0</v>
      </c>
      <c r="L45" s="10"/>
      <c r="M45" s="144"/>
    </row>
    <row r="46" spans="1:13" x14ac:dyDescent="0.25">
      <c r="A46" s="140"/>
      <c r="B46" s="150" t="s">
        <v>577</v>
      </c>
      <c r="C46" s="132"/>
      <c r="D46" s="16" t="s">
        <v>959</v>
      </c>
      <c r="E46" s="13" t="s">
        <v>22</v>
      </c>
      <c r="F46" s="61"/>
      <c r="G46" s="61"/>
      <c r="H46" s="62">
        <f>F46-G46</f>
        <v>0</v>
      </c>
      <c r="I46" s="105">
        <v>1</v>
      </c>
      <c r="J46" s="13">
        <v>20</v>
      </c>
      <c r="K46" s="62">
        <f>ROUND((H46*(I46)*(J46/100)),2)</f>
        <v>0</v>
      </c>
      <c r="L46" s="10"/>
      <c r="M46" s="144"/>
    </row>
    <row r="47" spans="1:13" x14ac:dyDescent="0.25">
      <c r="A47" s="140"/>
      <c r="B47" s="150" t="s">
        <v>578</v>
      </c>
      <c r="C47" s="132"/>
      <c r="D47" s="16" t="s">
        <v>959</v>
      </c>
      <c r="E47" s="13" t="s">
        <v>8</v>
      </c>
      <c r="F47" s="61"/>
      <c r="G47" s="61"/>
      <c r="H47" s="62">
        <f>F47-G47</f>
        <v>0</v>
      </c>
      <c r="I47" s="105">
        <v>1</v>
      </c>
      <c r="J47" s="13">
        <v>100</v>
      </c>
      <c r="K47" s="62">
        <f>ROUND((H47*(I47)*(J47/100)),2)</f>
        <v>0</v>
      </c>
      <c r="L47" s="10"/>
      <c r="M47" s="144"/>
    </row>
    <row r="48" spans="1:13" x14ac:dyDescent="0.25">
      <c r="A48" s="140"/>
      <c r="B48" s="132" t="s">
        <v>579</v>
      </c>
      <c r="C48" s="132"/>
      <c r="D48" s="67" t="s">
        <v>655</v>
      </c>
      <c r="E48" s="63"/>
      <c r="F48" s="62">
        <f>F45+F46+F47</f>
        <v>0</v>
      </c>
      <c r="G48" s="62">
        <f>G45+G46+G47</f>
        <v>0</v>
      </c>
      <c r="H48" s="62">
        <f>H45+H46+H47</f>
        <v>0</v>
      </c>
      <c r="I48" s="113"/>
      <c r="J48" s="63"/>
      <c r="K48" s="62">
        <f>K45+K46+K47</f>
        <v>0</v>
      </c>
      <c r="L48" s="10"/>
      <c r="M48" s="144"/>
    </row>
    <row r="49" spans="1:13" x14ac:dyDescent="0.25">
      <c r="A49" s="140"/>
      <c r="B49" s="132"/>
      <c r="C49" s="132"/>
      <c r="D49" s="42"/>
      <c r="E49" s="69"/>
      <c r="F49" s="115"/>
      <c r="G49" s="115"/>
      <c r="H49" s="115"/>
      <c r="I49" s="116"/>
      <c r="J49" s="69"/>
      <c r="K49" s="112"/>
      <c r="L49" s="10"/>
      <c r="M49" s="144"/>
    </row>
    <row r="50" spans="1:13" ht="30" x14ac:dyDescent="0.25">
      <c r="A50" s="140"/>
      <c r="B50" s="132" t="s">
        <v>580</v>
      </c>
      <c r="C50" s="132"/>
      <c r="D50" s="66" t="s">
        <v>960</v>
      </c>
      <c r="E50" s="44" t="s">
        <v>21</v>
      </c>
      <c r="F50" s="61"/>
      <c r="G50" s="61"/>
      <c r="H50" s="62">
        <f>F50-G50</f>
        <v>0</v>
      </c>
      <c r="I50" s="114">
        <v>1</v>
      </c>
      <c r="J50" s="44">
        <v>0</v>
      </c>
      <c r="K50" s="62">
        <f>ROUND((H50*(I50)*(J50/100)),2)</f>
        <v>0</v>
      </c>
      <c r="L50" s="10"/>
      <c r="M50" s="144"/>
    </row>
    <row r="51" spans="1:13" ht="30" x14ac:dyDescent="0.25">
      <c r="A51" s="140"/>
      <c r="B51" s="150" t="s">
        <v>581</v>
      </c>
      <c r="C51" s="132"/>
      <c r="D51" s="16" t="s">
        <v>746</v>
      </c>
      <c r="E51" s="13" t="s">
        <v>22</v>
      </c>
      <c r="F51" s="61"/>
      <c r="G51" s="61"/>
      <c r="H51" s="62">
        <f>F51-G51</f>
        <v>0</v>
      </c>
      <c r="I51" s="105">
        <v>1</v>
      </c>
      <c r="J51" s="13">
        <v>20</v>
      </c>
      <c r="K51" s="62">
        <f>ROUND((H51*(I51)*(J51/100)),2)</f>
        <v>0</v>
      </c>
      <c r="L51" s="10"/>
      <c r="M51" s="144"/>
    </row>
    <row r="52" spans="1:13" ht="30" x14ac:dyDescent="0.25">
      <c r="A52" s="140"/>
      <c r="B52" s="150" t="s">
        <v>183</v>
      </c>
      <c r="C52" s="132"/>
      <c r="D52" s="16" t="s">
        <v>746</v>
      </c>
      <c r="E52" s="13" t="s">
        <v>8</v>
      </c>
      <c r="F52" s="61"/>
      <c r="G52" s="61"/>
      <c r="H52" s="62">
        <f>F52-G52</f>
        <v>0</v>
      </c>
      <c r="I52" s="105">
        <v>1</v>
      </c>
      <c r="J52" s="13">
        <v>100</v>
      </c>
      <c r="K52" s="62">
        <f>ROUND((H52*(I52)*(J52/100)),2)</f>
        <v>0</v>
      </c>
      <c r="L52" s="10"/>
      <c r="M52" s="144"/>
    </row>
    <row r="53" spans="1:13" x14ac:dyDescent="0.25">
      <c r="A53" s="140"/>
      <c r="B53" s="132" t="s">
        <v>184</v>
      </c>
      <c r="C53" s="132"/>
      <c r="D53" s="67" t="s">
        <v>655</v>
      </c>
      <c r="E53" s="63"/>
      <c r="F53" s="62">
        <f>F50+F51+F52</f>
        <v>0</v>
      </c>
      <c r="G53" s="62">
        <f>G50+G51+G52</f>
        <v>0</v>
      </c>
      <c r="H53" s="62">
        <f>H50+H51+H52</f>
        <v>0</v>
      </c>
      <c r="I53" s="113"/>
      <c r="J53" s="63"/>
      <c r="K53" s="62">
        <f>K50+K51+K52</f>
        <v>0</v>
      </c>
      <c r="L53" s="10"/>
      <c r="M53" s="144"/>
    </row>
    <row r="54" spans="1:13" x14ac:dyDescent="0.25">
      <c r="A54" s="140"/>
      <c r="B54" s="132"/>
      <c r="C54" s="132"/>
      <c r="D54" s="42"/>
      <c r="E54" s="69"/>
      <c r="F54" s="115"/>
      <c r="G54" s="115"/>
      <c r="H54" s="115"/>
      <c r="I54" s="116"/>
      <c r="J54" s="69"/>
      <c r="K54" s="112"/>
      <c r="L54" s="10"/>
      <c r="M54" s="144"/>
    </row>
    <row r="55" spans="1:13" x14ac:dyDescent="0.25">
      <c r="A55" s="140"/>
      <c r="B55" s="132" t="s">
        <v>185</v>
      </c>
      <c r="C55" s="132"/>
      <c r="D55" s="66" t="s">
        <v>398</v>
      </c>
      <c r="E55" s="44"/>
      <c r="F55" s="61"/>
      <c r="G55" s="61"/>
      <c r="H55" s="62">
        <f t="shared" ref="H55:H66" si="0">F55-G55</f>
        <v>0</v>
      </c>
      <c r="I55" s="114">
        <v>1</v>
      </c>
      <c r="J55" s="44">
        <v>100</v>
      </c>
      <c r="K55" s="62">
        <f>ROUND((H55*(I55)*(J55/100)),2)</f>
        <v>0</v>
      </c>
      <c r="L55" s="10"/>
      <c r="M55" s="144"/>
    </row>
    <row r="56" spans="1:13" ht="45" x14ac:dyDescent="0.25">
      <c r="A56" s="140"/>
      <c r="B56" s="132" t="s">
        <v>1203</v>
      </c>
      <c r="C56" s="132"/>
      <c r="D56" s="16" t="s">
        <v>399</v>
      </c>
      <c r="E56" s="13" t="s">
        <v>8</v>
      </c>
      <c r="F56" s="61"/>
      <c r="G56" s="61"/>
      <c r="H56" s="62">
        <f t="shared" si="0"/>
        <v>0</v>
      </c>
      <c r="I56" s="105">
        <v>0</v>
      </c>
      <c r="J56" s="13">
        <v>100</v>
      </c>
      <c r="K56" s="62">
        <f>ROUND((H56*(I56)*(J56/100)),2)</f>
        <v>0</v>
      </c>
      <c r="L56" s="10"/>
      <c r="M56" s="144"/>
    </row>
    <row r="57" spans="1:13" x14ac:dyDescent="0.25">
      <c r="A57" s="140"/>
      <c r="B57" s="132" t="s">
        <v>1204</v>
      </c>
      <c r="C57" s="132"/>
      <c r="D57" s="16" t="s">
        <v>400</v>
      </c>
      <c r="E57" s="13" t="s">
        <v>8</v>
      </c>
      <c r="F57" s="61"/>
      <c r="G57" s="61"/>
      <c r="H57" s="62">
        <f t="shared" si="0"/>
        <v>0</v>
      </c>
      <c r="I57" s="105">
        <v>1.5</v>
      </c>
      <c r="J57" s="13">
        <v>100</v>
      </c>
      <c r="K57" s="61"/>
      <c r="L57" s="10"/>
      <c r="M57" s="144"/>
    </row>
    <row r="58" spans="1:13" ht="30" x14ac:dyDescent="0.25">
      <c r="A58" s="140"/>
      <c r="B58" s="132" t="s">
        <v>860</v>
      </c>
      <c r="C58" s="132"/>
      <c r="D58" s="16" t="s">
        <v>401</v>
      </c>
      <c r="E58" s="13" t="s">
        <v>8</v>
      </c>
      <c r="F58" s="61"/>
      <c r="G58" s="61"/>
      <c r="H58" s="62">
        <f t="shared" si="0"/>
        <v>0</v>
      </c>
      <c r="I58" s="105">
        <v>1.25</v>
      </c>
      <c r="J58" s="13">
        <v>125</v>
      </c>
      <c r="K58" s="61"/>
      <c r="L58" s="10"/>
      <c r="M58" s="144"/>
    </row>
    <row r="59" spans="1:13" ht="30" x14ac:dyDescent="0.25">
      <c r="A59" s="140"/>
      <c r="B59" s="132" t="s">
        <v>861</v>
      </c>
      <c r="C59" s="132"/>
      <c r="D59" s="16" t="s">
        <v>402</v>
      </c>
      <c r="E59" s="13" t="s">
        <v>8</v>
      </c>
      <c r="F59" s="61"/>
      <c r="G59" s="61"/>
      <c r="H59" s="62">
        <f t="shared" si="0"/>
        <v>0</v>
      </c>
      <c r="I59" s="105">
        <v>1</v>
      </c>
      <c r="J59" s="13">
        <v>100</v>
      </c>
      <c r="K59" s="61"/>
      <c r="L59" s="10"/>
      <c r="M59" s="144"/>
    </row>
    <row r="60" spans="1:13" ht="30" x14ac:dyDescent="0.25">
      <c r="A60" s="140"/>
      <c r="B60" s="132" t="s">
        <v>2</v>
      </c>
      <c r="C60" s="132"/>
      <c r="D60" s="16" t="s">
        <v>6</v>
      </c>
      <c r="E60" s="13" t="s">
        <v>8</v>
      </c>
      <c r="F60" s="61"/>
      <c r="G60" s="61"/>
      <c r="H60" s="62">
        <f t="shared" si="0"/>
        <v>0</v>
      </c>
      <c r="I60" s="105">
        <v>1</v>
      </c>
      <c r="J60" s="13">
        <v>100</v>
      </c>
      <c r="K60" s="61"/>
      <c r="L60" s="10"/>
      <c r="M60" s="144"/>
    </row>
    <row r="61" spans="1:13" x14ac:dyDescent="0.25">
      <c r="A61" s="140"/>
      <c r="B61" s="132" t="s">
        <v>3</v>
      </c>
      <c r="C61" s="132"/>
      <c r="D61" s="16" t="s">
        <v>7</v>
      </c>
      <c r="E61" s="13" t="s">
        <v>8</v>
      </c>
      <c r="F61" s="61"/>
      <c r="G61" s="61"/>
      <c r="H61" s="62">
        <f t="shared" si="0"/>
        <v>0</v>
      </c>
      <c r="I61" s="105">
        <v>1.25</v>
      </c>
      <c r="J61" s="13">
        <v>100</v>
      </c>
      <c r="K61" s="61"/>
      <c r="L61" s="10"/>
      <c r="M61" s="144"/>
    </row>
    <row r="62" spans="1:13" x14ac:dyDescent="0.25">
      <c r="A62" s="140"/>
      <c r="B62" s="132" t="s">
        <v>292</v>
      </c>
      <c r="C62" s="132"/>
      <c r="D62" s="16" t="s">
        <v>8</v>
      </c>
      <c r="E62" s="13" t="s">
        <v>8</v>
      </c>
      <c r="F62" s="61"/>
      <c r="G62" s="61"/>
      <c r="H62" s="62">
        <f t="shared" si="0"/>
        <v>0</v>
      </c>
      <c r="I62" s="105">
        <v>0</v>
      </c>
      <c r="J62" s="13">
        <v>75</v>
      </c>
      <c r="K62" s="62">
        <f>ROUND((H62*(I62)*(J62/100)),2)</f>
        <v>0</v>
      </c>
      <c r="L62" s="10"/>
      <c r="M62" s="144"/>
    </row>
    <row r="63" spans="1:13" x14ac:dyDescent="0.25">
      <c r="A63" s="140"/>
      <c r="B63" s="132" t="s">
        <v>293</v>
      </c>
      <c r="C63" s="132"/>
      <c r="D63" s="16" t="s">
        <v>9</v>
      </c>
      <c r="E63" s="13" t="s">
        <v>8</v>
      </c>
      <c r="F63" s="61"/>
      <c r="G63" s="61"/>
      <c r="H63" s="62">
        <f t="shared" si="0"/>
        <v>0</v>
      </c>
      <c r="I63" s="105">
        <v>0.5</v>
      </c>
      <c r="J63" s="13">
        <v>20</v>
      </c>
      <c r="K63" s="62">
        <f>ROUND((H63*(I63)*(J63/100)),2)</f>
        <v>0</v>
      </c>
      <c r="L63" s="10"/>
      <c r="M63" s="144"/>
    </row>
    <row r="64" spans="1:13" x14ac:dyDescent="0.25">
      <c r="A64" s="140"/>
      <c r="B64" s="132" t="s">
        <v>294</v>
      </c>
      <c r="C64" s="132"/>
      <c r="D64" s="16" t="s">
        <v>10</v>
      </c>
      <c r="E64" s="13" t="s">
        <v>8</v>
      </c>
      <c r="F64" s="61"/>
      <c r="G64" s="61"/>
      <c r="H64" s="62">
        <f t="shared" si="0"/>
        <v>0</v>
      </c>
      <c r="I64" s="105">
        <v>1</v>
      </c>
      <c r="J64" s="13">
        <v>50</v>
      </c>
      <c r="K64" s="62">
        <f>ROUND((H64*(I64)*(J64/100)),2)</f>
        <v>0</v>
      </c>
      <c r="L64" s="10"/>
      <c r="M64" s="144"/>
    </row>
    <row r="65" spans="1:13" x14ac:dyDescent="0.25">
      <c r="A65" s="140"/>
      <c r="B65" s="132" t="s">
        <v>295</v>
      </c>
      <c r="C65" s="132"/>
      <c r="D65" s="16" t="s">
        <v>11</v>
      </c>
      <c r="E65" s="13" t="s">
        <v>8</v>
      </c>
      <c r="F65" s="61"/>
      <c r="G65" s="61"/>
      <c r="H65" s="62">
        <f t="shared" si="0"/>
        <v>0</v>
      </c>
      <c r="I65" s="105">
        <v>1</v>
      </c>
      <c r="J65" s="13">
        <v>75</v>
      </c>
      <c r="K65" s="62">
        <f>ROUND((H65*(I65)*(J65/100)),2)</f>
        <v>0</v>
      </c>
      <c r="L65" s="10"/>
      <c r="M65" s="144"/>
    </row>
    <row r="66" spans="1:13" x14ac:dyDescent="0.25">
      <c r="A66" s="140"/>
      <c r="B66" s="132" t="s">
        <v>296</v>
      </c>
      <c r="C66" s="132"/>
      <c r="D66" s="72" t="s">
        <v>12</v>
      </c>
      <c r="E66" s="63" t="s">
        <v>8</v>
      </c>
      <c r="F66" s="61"/>
      <c r="G66" s="61"/>
      <c r="H66" s="62">
        <f t="shared" si="0"/>
        <v>0</v>
      </c>
      <c r="I66" s="113">
        <v>0.75</v>
      </c>
      <c r="J66" s="63">
        <v>150</v>
      </c>
      <c r="K66" s="62">
        <f>ROUND((H66*(I66)*(J66/100)),2)</f>
        <v>0</v>
      </c>
      <c r="L66" s="10"/>
      <c r="M66" s="144"/>
    </row>
    <row r="67" spans="1:13" x14ac:dyDescent="0.25">
      <c r="A67" s="140"/>
      <c r="B67" s="132"/>
      <c r="C67" s="132"/>
      <c r="D67" s="75"/>
      <c r="E67" s="69"/>
      <c r="F67" s="115"/>
      <c r="G67" s="115"/>
      <c r="H67" s="115"/>
      <c r="I67" s="116"/>
      <c r="J67" s="69"/>
      <c r="K67" s="112"/>
      <c r="L67" s="10"/>
      <c r="M67" s="144"/>
    </row>
    <row r="68" spans="1:13" s="50" customFormat="1" ht="18.75" x14ac:dyDescent="0.25">
      <c r="A68" s="148"/>
      <c r="B68" s="146"/>
      <c r="C68" s="146"/>
      <c r="D68" s="79" t="s">
        <v>13</v>
      </c>
      <c r="E68" s="103"/>
      <c r="F68" s="62">
        <f>F66+F65+F64+F63+F62+F61+F60+F59+F58+F57+F56+F55+F53+F48+F43+F38+F33+F28+F23+F18+F13</f>
        <v>0</v>
      </c>
      <c r="G68" s="62">
        <f>G66+G65+G64+G63+G62+G61+G60+G59+G58+G57+G56+G55+G53+G48+G43+G38+G33+G28+G23+G18+G13</f>
        <v>0</v>
      </c>
      <c r="H68" s="62">
        <f>H66+H65+H64+H63+H62+H61+H60+H59+H58+H57+H56+H55+H53+H48+H43+H38+H33+H28+H23+H18+H13</f>
        <v>0</v>
      </c>
      <c r="I68" s="114"/>
      <c r="J68" s="81"/>
      <c r="K68" s="62">
        <f>K66+K65+K64+K63+K62+K61+K60+K59+K58+K57+K56+K55+K53+K48+K43+K38+K33+K28+K23+K18+K13</f>
        <v>0</v>
      </c>
      <c r="L68" s="49"/>
      <c r="M68" s="147"/>
    </row>
    <row r="69" spans="1:13" x14ac:dyDescent="0.25">
      <c r="A69" s="140"/>
      <c r="B69" s="132" t="s">
        <v>4</v>
      </c>
      <c r="C69" s="132"/>
      <c r="D69" s="16" t="s">
        <v>14</v>
      </c>
      <c r="E69" s="13"/>
      <c r="F69" s="61"/>
      <c r="G69" s="61"/>
      <c r="H69" s="62">
        <f>F69-G69</f>
        <v>0</v>
      </c>
      <c r="I69" s="105">
        <v>0</v>
      </c>
      <c r="J69" s="15">
        <v>0</v>
      </c>
      <c r="K69" s="62">
        <f>ROUND((H69*(I69)*(J69/100)),2)</f>
        <v>0</v>
      </c>
      <c r="L69" s="10"/>
      <c r="M69" s="144"/>
    </row>
    <row r="70" spans="1:13" ht="14.45" hidden="1" x14ac:dyDescent="0.25">
      <c r="A70" s="140"/>
      <c r="B70" s="132"/>
      <c r="C70" s="132" t="s">
        <v>1211</v>
      </c>
      <c r="D70" s="10"/>
      <c r="E70" s="10"/>
      <c r="F70" s="10"/>
      <c r="G70" s="10"/>
      <c r="H70" s="10"/>
      <c r="I70" s="10"/>
      <c r="J70" s="10"/>
      <c r="K70" s="10"/>
      <c r="L70" s="10"/>
      <c r="M70" s="144"/>
    </row>
    <row r="71" spans="1:13" x14ac:dyDescent="0.25">
      <c r="A71" s="141"/>
      <c r="B71" s="142"/>
      <c r="C71" s="142" t="s">
        <v>1214</v>
      </c>
      <c r="D71" s="142"/>
      <c r="E71" s="142"/>
      <c r="F71" s="142"/>
      <c r="G71" s="142"/>
      <c r="H71" s="142"/>
      <c r="I71" s="142"/>
      <c r="J71" s="142"/>
      <c r="K71" s="142"/>
      <c r="L71" s="142"/>
      <c r="M71" s="145" t="s">
        <v>1215</v>
      </c>
    </row>
  </sheetData>
  <mergeCells count="2">
    <mergeCell ref="E1:J1"/>
    <mergeCell ref="E2:J2"/>
  </mergeCells>
  <phoneticPr fontId="2" type="noConversion"/>
  <dataValidations count="300">
    <dataValidation type="decimal" allowBlank="1" showInputMessage="1" showErrorMessage="1" errorTitle="Input Error" error="Please enter a numeric value between 0 and 99999999999999999" sqref="I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8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F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9">
      <formula1>-99999999999999900</formula1>
      <formula2>99999999999999900</formula2>
    </dataValidation>
  </dataValidations>
  <pageMargins left="0.7" right="0.7" top="0.75" bottom="0.75" header="0.3" footer="0.3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202"/>
  <sheetViews>
    <sheetView showGridLines="0" topLeftCell="D1" zoomScale="85" workbookViewId="0">
      <selection sqref="A1:C1048576"/>
    </sheetView>
  </sheetViews>
  <sheetFormatPr defaultRowHeight="15" x14ac:dyDescent="0.25"/>
  <cols>
    <col min="1" max="1" width="9.140625" hidden="1" customWidth="1"/>
    <col min="2" max="2" width="22.7109375" hidden="1" customWidth="1"/>
    <col min="3" max="3" width="19.5703125" hidden="1" customWidth="1"/>
    <col min="4" max="4" width="61.7109375" customWidth="1"/>
    <col min="5" max="5" width="25.7109375" customWidth="1"/>
    <col min="6" max="13" width="20.7109375" customWidth="1"/>
  </cols>
  <sheetData>
    <row r="1" spans="1:15" ht="26.25" customHeight="1" x14ac:dyDescent="0.25">
      <c r="A1" s="9" t="s">
        <v>1033</v>
      </c>
      <c r="E1" s="160" t="s">
        <v>73</v>
      </c>
      <c r="F1" s="160"/>
      <c r="G1" s="160"/>
      <c r="H1" s="160"/>
      <c r="I1" s="160"/>
      <c r="J1" s="160"/>
      <c r="K1" s="160"/>
    </row>
    <row r="2" spans="1:15" ht="26.25" customHeight="1" x14ac:dyDescent="0.25">
      <c r="A2" s="9"/>
      <c r="E2" s="160" t="s">
        <v>638</v>
      </c>
      <c r="F2" s="160"/>
      <c r="G2" s="160"/>
      <c r="H2" s="160"/>
      <c r="I2" s="160"/>
      <c r="J2" s="160"/>
      <c r="K2" s="160"/>
    </row>
    <row r="4" spans="1:15" x14ac:dyDescent="0.25">
      <c r="A4" s="138"/>
      <c r="B4" s="139"/>
      <c r="C4" s="139" t="s">
        <v>136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43"/>
    </row>
    <row r="5" spans="1:15" hidden="1" x14ac:dyDescent="0.25">
      <c r="A5" s="140"/>
      <c r="B5" s="132"/>
      <c r="C5" s="132"/>
      <c r="D5" s="132"/>
      <c r="E5" s="132" t="s">
        <v>646</v>
      </c>
      <c r="F5" s="132"/>
      <c r="G5" s="132" t="s">
        <v>647</v>
      </c>
      <c r="H5" s="132" t="s">
        <v>648</v>
      </c>
      <c r="I5" s="132" t="s">
        <v>649</v>
      </c>
      <c r="J5" s="132" t="s">
        <v>650</v>
      </c>
      <c r="K5" s="132" t="s">
        <v>651</v>
      </c>
      <c r="L5" s="132"/>
      <c r="M5" s="132" t="s">
        <v>331</v>
      </c>
      <c r="N5" s="132"/>
      <c r="O5" s="144"/>
    </row>
    <row r="6" spans="1:15" ht="14.45" hidden="1" x14ac:dyDescent="0.25">
      <c r="A6" s="140"/>
      <c r="B6" s="132"/>
      <c r="C6" s="132"/>
      <c r="D6" s="132"/>
      <c r="E6" s="132" t="s">
        <v>979</v>
      </c>
      <c r="F6" s="132"/>
      <c r="G6" s="132" t="s">
        <v>979</v>
      </c>
      <c r="H6" s="132" t="s">
        <v>979</v>
      </c>
      <c r="I6" s="132" t="s">
        <v>979</v>
      </c>
      <c r="J6" s="132" t="s">
        <v>979</v>
      </c>
      <c r="K6" s="132" t="s">
        <v>979</v>
      </c>
      <c r="L6" s="132"/>
      <c r="M6" s="132" t="s">
        <v>979</v>
      </c>
      <c r="N6" s="132"/>
      <c r="O6" s="144"/>
    </row>
    <row r="7" spans="1:15" ht="14.45" hidden="1" x14ac:dyDescent="0.25">
      <c r="A7" s="140"/>
      <c r="B7" s="132"/>
      <c r="C7" s="132" t="s">
        <v>1212</v>
      </c>
      <c r="D7" s="132" t="s">
        <v>1216</v>
      </c>
      <c r="E7" s="132"/>
      <c r="F7" s="132" t="s">
        <v>1216</v>
      </c>
      <c r="G7" s="132"/>
      <c r="H7" s="132"/>
      <c r="I7" s="132"/>
      <c r="J7" s="132"/>
      <c r="K7" s="132"/>
      <c r="L7" s="132" t="s">
        <v>1216</v>
      </c>
      <c r="M7" s="132"/>
      <c r="N7" s="132" t="s">
        <v>1211</v>
      </c>
      <c r="O7" s="144" t="s">
        <v>1213</v>
      </c>
    </row>
    <row r="8" spans="1:15" ht="55.5" customHeight="1" x14ac:dyDescent="0.25">
      <c r="A8" s="140"/>
      <c r="B8" s="132"/>
      <c r="C8" s="132" t="s">
        <v>1216</v>
      </c>
      <c r="D8" s="28" t="s">
        <v>109</v>
      </c>
      <c r="E8" s="28" t="s">
        <v>274</v>
      </c>
      <c r="F8" s="28" t="s">
        <v>275</v>
      </c>
      <c r="G8" s="28" t="s">
        <v>276</v>
      </c>
      <c r="H8" s="28" t="s">
        <v>653</v>
      </c>
      <c r="I8" s="28" t="s">
        <v>277</v>
      </c>
      <c r="J8" s="28" t="s">
        <v>278</v>
      </c>
      <c r="K8" s="28" t="s">
        <v>602</v>
      </c>
      <c r="L8" s="28" t="s">
        <v>280</v>
      </c>
      <c r="M8" s="28" t="s">
        <v>281</v>
      </c>
      <c r="N8" s="10"/>
      <c r="O8" s="144"/>
    </row>
    <row r="9" spans="1:15" x14ac:dyDescent="0.25">
      <c r="A9" s="140"/>
      <c r="B9" s="132"/>
      <c r="C9" s="132" t="s">
        <v>1211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0"/>
      <c r="O9" s="144"/>
    </row>
    <row r="10" spans="1:15" ht="18.75" x14ac:dyDescent="0.25">
      <c r="A10" s="140"/>
      <c r="B10" s="132"/>
      <c r="C10" s="132"/>
      <c r="D10" s="33" t="s">
        <v>539</v>
      </c>
      <c r="E10" s="108"/>
      <c r="F10" s="83"/>
      <c r="G10" s="108"/>
      <c r="H10" s="108"/>
      <c r="I10" s="108"/>
      <c r="J10" s="108"/>
      <c r="K10" s="108"/>
      <c r="L10" s="85"/>
      <c r="M10" s="109"/>
      <c r="N10" s="10"/>
      <c r="O10" s="144"/>
    </row>
    <row r="11" spans="1:15" ht="18.75" x14ac:dyDescent="0.25">
      <c r="A11" s="140"/>
      <c r="B11" s="132"/>
      <c r="C11" s="132"/>
      <c r="D11" s="122"/>
      <c r="E11" s="110"/>
      <c r="F11" s="86"/>
      <c r="G11" s="110"/>
      <c r="H11" s="110"/>
      <c r="I11" s="110"/>
      <c r="J11" s="110"/>
      <c r="K11" s="110"/>
      <c r="L11" s="87"/>
      <c r="M11" s="111"/>
      <c r="N11" s="10"/>
      <c r="O11" s="144"/>
    </row>
    <row r="12" spans="1:15" ht="30" x14ac:dyDescent="0.25">
      <c r="A12" s="140"/>
      <c r="B12" s="132" t="s">
        <v>5</v>
      </c>
      <c r="C12" s="132"/>
      <c r="D12" s="43" t="s">
        <v>257</v>
      </c>
      <c r="E12" s="123"/>
      <c r="F12" s="44"/>
      <c r="G12" s="62">
        <f>G16+G20+G24</f>
        <v>0</v>
      </c>
      <c r="H12" s="62">
        <f>H16+H20+H24</f>
        <v>0</v>
      </c>
      <c r="I12" s="62">
        <f>I16+I20+I24</f>
        <v>0</v>
      </c>
      <c r="J12" s="62">
        <f>J16+J20+J24</f>
        <v>0</v>
      </c>
      <c r="K12" s="62">
        <f>K16+K20+K24</f>
        <v>0</v>
      </c>
      <c r="L12" s="45"/>
      <c r="M12" s="62">
        <f>M16+M20+M24</f>
        <v>0</v>
      </c>
      <c r="N12" s="10"/>
      <c r="O12" s="144"/>
    </row>
    <row r="13" spans="1:15" x14ac:dyDescent="0.25">
      <c r="A13" s="140"/>
      <c r="B13" s="132" t="s">
        <v>105</v>
      </c>
      <c r="C13" s="132"/>
      <c r="D13" s="16" t="s">
        <v>654</v>
      </c>
      <c r="E13" s="104">
        <v>0.02</v>
      </c>
      <c r="F13" s="13" t="s">
        <v>21</v>
      </c>
      <c r="G13" s="61"/>
      <c r="H13" s="62">
        <f>ROUND((G13*E13),2)</f>
        <v>0</v>
      </c>
      <c r="I13" s="61"/>
      <c r="J13" s="61"/>
      <c r="K13" s="62">
        <f>H13+J13</f>
        <v>0</v>
      </c>
      <c r="L13" s="15">
        <v>0</v>
      </c>
      <c r="M13" s="62">
        <f>ROUND((K13*(L13/100)),2)</f>
        <v>0</v>
      </c>
      <c r="N13" s="10"/>
      <c r="O13" s="144"/>
    </row>
    <row r="14" spans="1:15" x14ac:dyDescent="0.25">
      <c r="A14" s="140"/>
      <c r="B14" s="132" t="s">
        <v>1063</v>
      </c>
      <c r="C14" s="132"/>
      <c r="D14" s="16" t="s">
        <v>654</v>
      </c>
      <c r="E14" s="104">
        <v>0.02</v>
      </c>
      <c r="F14" s="13" t="s">
        <v>22</v>
      </c>
      <c r="G14" s="61"/>
      <c r="H14" s="62">
        <f>ROUND((G14*E14),2)</f>
        <v>0</v>
      </c>
      <c r="I14" s="61"/>
      <c r="J14" s="61"/>
      <c r="K14" s="62">
        <f>H14+J14</f>
        <v>0</v>
      </c>
      <c r="L14" s="15">
        <v>20</v>
      </c>
      <c r="M14" s="62">
        <f>ROUND((K14*(L14/100)),2)</f>
        <v>0</v>
      </c>
      <c r="N14" s="10"/>
      <c r="O14" s="144"/>
    </row>
    <row r="15" spans="1:15" x14ac:dyDescent="0.25">
      <c r="A15" s="140"/>
      <c r="B15" s="132" t="s">
        <v>1064</v>
      </c>
      <c r="C15" s="132"/>
      <c r="D15" s="16" t="s">
        <v>654</v>
      </c>
      <c r="E15" s="104">
        <v>0.02</v>
      </c>
      <c r="F15" s="13" t="s">
        <v>8</v>
      </c>
      <c r="G15" s="61"/>
      <c r="H15" s="62">
        <f>ROUND((G15*E15),2)</f>
        <v>0</v>
      </c>
      <c r="I15" s="61"/>
      <c r="J15" s="61"/>
      <c r="K15" s="62">
        <f>H15+J15</f>
        <v>0</v>
      </c>
      <c r="L15" s="15">
        <v>100</v>
      </c>
      <c r="M15" s="62">
        <f>ROUND((K15*(L15/100)),2)</f>
        <v>0</v>
      </c>
      <c r="N15" s="10"/>
      <c r="O15" s="144"/>
    </row>
    <row r="16" spans="1:15" x14ac:dyDescent="0.25">
      <c r="A16" s="140"/>
      <c r="B16" s="132" t="s">
        <v>1065</v>
      </c>
      <c r="C16" s="132"/>
      <c r="D16" s="32" t="s">
        <v>655</v>
      </c>
      <c r="E16" s="104"/>
      <c r="F16" s="13"/>
      <c r="G16" s="62">
        <f>G13+G14+G15</f>
        <v>0</v>
      </c>
      <c r="H16" s="62">
        <f>H13+H14+H15</f>
        <v>0</v>
      </c>
      <c r="I16" s="62">
        <f>I13+I14+I15</f>
        <v>0</v>
      </c>
      <c r="J16" s="62">
        <f>J13+J14+J15</f>
        <v>0</v>
      </c>
      <c r="K16" s="62">
        <f>K13+K14+K15</f>
        <v>0</v>
      </c>
      <c r="L16" s="15"/>
      <c r="M16" s="62">
        <f>M13+M14+M15</f>
        <v>0</v>
      </c>
      <c r="N16" s="10"/>
      <c r="O16" s="144"/>
    </row>
    <row r="17" spans="1:15" x14ac:dyDescent="0.25">
      <c r="A17" s="140"/>
      <c r="B17" s="132" t="s">
        <v>1066</v>
      </c>
      <c r="C17" s="132"/>
      <c r="D17" s="16" t="s">
        <v>656</v>
      </c>
      <c r="E17" s="104">
        <v>0.1</v>
      </c>
      <c r="F17" s="13" t="s">
        <v>21</v>
      </c>
      <c r="G17" s="61"/>
      <c r="H17" s="62">
        <f>ROUND((G17*E17),2)</f>
        <v>0</v>
      </c>
      <c r="I17" s="61"/>
      <c r="J17" s="61"/>
      <c r="K17" s="62">
        <f>H17+J17</f>
        <v>0</v>
      </c>
      <c r="L17" s="15">
        <v>0</v>
      </c>
      <c r="M17" s="62">
        <f>ROUND((K17*(L17/100)),2)</f>
        <v>0</v>
      </c>
      <c r="N17" s="10"/>
      <c r="O17" s="144"/>
    </row>
    <row r="18" spans="1:15" x14ac:dyDescent="0.25">
      <c r="A18" s="140"/>
      <c r="B18" s="132" t="s">
        <v>1067</v>
      </c>
      <c r="C18" s="132"/>
      <c r="D18" s="16" t="s">
        <v>656</v>
      </c>
      <c r="E18" s="104">
        <v>0.1</v>
      </c>
      <c r="F18" s="13" t="s">
        <v>22</v>
      </c>
      <c r="G18" s="61"/>
      <c r="H18" s="62">
        <f>ROUND((G18*E18),2)</f>
        <v>0</v>
      </c>
      <c r="I18" s="61"/>
      <c r="J18" s="61"/>
      <c r="K18" s="62">
        <f>H18+J18</f>
        <v>0</v>
      </c>
      <c r="L18" s="15">
        <v>20</v>
      </c>
      <c r="M18" s="62">
        <f>ROUND((K18*(L18/100)),2)</f>
        <v>0</v>
      </c>
      <c r="N18" s="10"/>
      <c r="O18" s="144"/>
    </row>
    <row r="19" spans="1:15" x14ac:dyDescent="0.25">
      <c r="A19" s="140"/>
      <c r="B19" s="132" t="s">
        <v>596</v>
      </c>
      <c r="C19" s="132"/>
      <c r="D19" s="16" t="s">
        <v>656</v>
      </c>
      <c r="E19" s="104">
        <v>0.1</v>
      </c>
      <c r="F19" s="13" t="s">
        <v>8</v>
      </c>
      <c r="G19" s="61"/>
      <c r="H19" s="62">
        <f>ROUND((G19*E19),2)</f>
        <v>0</v>
      </c>
      <c r="I19" s="61"/>
      <c r="J19" s="61"/>
      <c r="K19" s="62">
        <f>H19+J19</f>
        <v>0</v>
      </c>
      <c r="L19" s="15">
        <v>100</v>
      </c>
      <c r="M19" s="62">
        <f>ROUND((K19*(L19/100)),2)</f>
        <v>0</v>
      </c>
      <c r="N19" s="10"/>
      <c r="O19" s="144"/>
    </row>
    <row r="20" spans="1:15" x14ac:dyDescent="0.25">
      <c r="A20" s="140"/>
      <c r="B20" s="132" t="s">
        <v>597</v>
      </c>
      <c r="C20" s="132"/>
      <c r="D20" s="32" t="s">
        <v>655</v>
      </c>
      <c r="E20" s="104"/>
      <c r="F20" s="13"/>
      <c r="G20" s="62">
        <f>G17+G18+G19</f>
        <v>0</v>
      </c>
      <c r="H20" s="62">
        <f>H17+H18+H19</f>
        <v>0</v>
      </c>
      <c r="I20" s="62">
        <f>I17+I18+I19</f>
        <v>0</v>
      </c>
      <c r="J20" s="62">
        <f>J17+J18+J19</f>
        <v>0</v>
      </c>
      <c r="K20" s="62">
        <f>K17+K18+K19</f>
        <v>0</v>
      </c>
      <c r="L20" s="15"/>
      <c r="M20" s="62">
        <f>M17+M18+M19</f>
        <v>0</v>
      </c>
      <c r="N20" s="10"/>
      <c r="O20" s="144"/>
    </row>
    <row r="21" spans="1:15" x14ac:dyDescent="0.25">
      <c r="A21" s="140"/>
      <c r="B21" s="132" t="s">
        <v>598</v>
      </c>
      <c r="C21" s="132"/>
      <c r="D21" s="16" t="s">
        <v>657</v>
      </c>
      <c r="E21" s="104">
        <v>0.15</v>
      </c>
      <c r="F21" s="13" t="s">
        <v>21</v>
      </c>
      <c r="G21" s="61"/>
      <c r="H21" s="62">
        <f>ROUND((G21*E21),2)</f>
        <v>0</v>
      </c>
      <c r="I21" s="61"/>
      <c r="J21" s="61"/>
      <c r="K21" s="62">
        <f>H21+J21</f>
        <v>0</v>
      </c>
      <c r="L21" s="15">
        <v>0</v>
      </c>
      <c r="M21" s="62">
        <f>ROUND((K21*(L21/100)),2)</f>
        <v>0</v>
      </c>
      <c r="N21" s="10"/>
      <c r="O21" s="144"/>
    </row>
    <row r="22" spans="1:15" x14ac:dyDescent="0.25">
      <c r="A22" s="140"/>
      <c r="B22" s="132" t="s">
        <v>599</v>
      </c>
      <c r="C22" s="132"/>
      <c r="D22" s="16" t="s">
        <v>657</v>
      </c>
      <c r="E22" s="104">
        <v>0.15</v>
      </c>
      <c r="F22" s="13" t="s">
        <v>22</v>
      </c>
      <c r="G22" s="61"/>
      <c r="H22" s="62">
        <f>ROUND((G22*E22),2)</f>
        <v>0</v>
      </c>
      <c r="I22" s="61"/>
      <c r="J22" s="61"/>
      <c r="K22" s="62">
        <f>H22+J22</f>
        <v>0</v>
      </c>
      <c r="L22" s="15">
        <v>20</v>
      </c>
      <c r="M22" s="62">
        <f>ROUND((K22*(L22/100)),2)</f>
        <v>0</v>
      </c>
      <c r="N22" s="10"/>
      <c r="O22" s="144"/>
    </row>
    <row r="23" spans="1:15" x14ac:dyDescent="0.25">
      <c r="A23" s="140"/>
      <c r="B23" s="132" t="s">
        <v>963</v>
      </c>
      <c r="C23" s="132"/>
      <c r="D23" s="16" t="s">
        <v>657</v>
      </c>
      <c r="E23" s="104">
        <v>0.15</v>
      </c>
      <c r="F23" s="13" t="s">
        <v>8</v>
      </c>
      <c r="G23" s="61"/>
      <c r="H23" s="62">
        <f>ROUND((G23*E23),2)</f>
        <v>0</v>
      </c>
      <c r="I23" s="61"/>
      <c r="J23" s="61"/>
      <c r="K23" s="62">
        <f>H23+J23</f>
        <v>0</v>
      </c>
      <c r="L23" s="15">
        <v>100</v>
      </c>
      <c r="M23" s="62">
        <f>ROUND((K23*(L23/100)),2)</f>
        <v>0</v>
      </c>
      <c r="N23" s="10"/>
      <c r="O23" s="144"/>
    </row>
    <row r="24" spans="1:15" x14ac:dyDescent="0.25">
      <c r="A24" s="140"/>
      <c r="B24" s="132" t="s">
        <v>964</v>
      </c>
      <c r="C24" s="132"/>
      <c r="D24" s="90" t="s">
        <v>655</v>
      </c>
      <c r="E24" s="125"/>
      <c r="F24" s="63"/>
      <c r="G24" s="62">
        <f>G21+G22+G23</f>
        <v>0</v>
      </c>
      <c r="H24" s="62">
        <f>H21+H22+H23</f>
        <v>0</v>
      </c>
      <c r="I24" s="62">
        <f>I21+I22+I23</f>
        <v>0</v>
      </c>
      <c r="J24" s="62">
        <f>J21+J22+J23</f>
        <v>0</v>
      </c>
      <c r="K24" s="62">
        <f>K21+K22+K23</f>
        <v>0</v>
      </c>
      <c r="L24" s="64"/>
      <c r="M24" s="62">
        <f>M21+M22+M23</f>
        <v>0</v>
      </c>
      <c r="N24" s="10"/>
      <c r="O24" s="144"/>
    </row>
    <row r="25" spans="1:15" x14ac:dyDescent="0.25">
      <c r="A25" s="140"/>
      <c r="B25" s="132"/>
      <c r="C25" s="132"/>
      <c r="D25" s="91"/>
      <c r="E25" s="115"/>
      <c r="F25" s="69"/>
      <c r="G25" s="115"/>
      <c r="H25" s="115"/>
      <c r="I25" s="115"/>
      <c r="J25" s="115"/>
      <c r="K25" s="115"/>
      <c r="L25" s="82"/>
      <c r="M25" s="112"/>
      <c r="N25" s="10"/>
      <c r="O25" s="144"/>
    </row>
    <row r="26" spans="1:15" x14ac:dyDescent="0.25">
      <c r="A26" s="140"/>
      <c r="B26" s="132" t="s">
        <v>318</v>
      </c>
      <c r="C26" s="132"/>
      <c r="D26" s="43" t="s">
        <v>260</v>
      </c>
      <c r="E26" s="123"/>
      <c r="F26" s="44"/>
      <c r="G26" s="62">
        <f>G30+G34+G38</f>
        <v>0</v>
      </c>
      <c r="H26" s="62">
        <f>H30+H34+H38</f>
        <v>0</v>
      </c>
      <c r="I26" s="62">
        <f>I30+I34+I38</f>
        <v>0</v>
      </c>
      <c r="J26" s="62">
        <f>J30+J34+J38</f>
        <v>0</v>
      </c>
      <c r="K26" s="62">
        <f>K30+K34+K38</f>
        <v>0</v>
      </c>
      <c r="L26" s="45"/>
      <c r="M26" s="62">
        <f>M30+M34+M38</f>
        <v>0</v>
      </c>
      <c r="N26" s="10"/>
      <c r="O26" s="144"/>
    </row>
    <row r="27" spans="1:15" x14ac:dyDescent="0.25">
      <c r="A27" s="140"/>
      <c r="B27" s="132" t="s">
        <v>309</v>
      </c>
      <c r="C27" s="132"/>
      <c r="D27" s="16" t="s">
        <v>654</v>
      </c>
      <c r="E27" s="104">
        <v>0.02</v>
      </c>
      <c r="F27" s="13" t="s">
        <v>21</v>
      </c>
      <c r="G27" s="61"/>
      <c r="H27" s="62">
        <f>ROUND((G27*E27),2)</f>
        <v>0</v>
      </c>
      <c r="I27" s="61"/>
      <c r="J27" s="61"/>
      <c r="K27" s="62">
        <f>H27+J27</f>
        <v>0</v>
      </c>
      <c r="L27" s="15">
        <v>0</v>
      </c>
      <c r="M27" s="62">
        <f>ROUND((K27*(L27/100)),2)</f>
        <v>0</v>
      </c>
      <c r="N27" s="10"/>
      <c r="O27" s="144"/>
    </row>
    <row r="28" spans="1:15" x14ac:dyDescent="0.25">
      <c r="A28" s="140"/>
      <c r="B28" s="132" t="s">
        <v>74</v>
      </c>
      <c r="C28" s="132"/>
      <c r="D28" s="16" t="s">
        <v>654</v>
      </c>
      <c r="E28" s="104">
        <v>0.02</v>
      </c>
      <c r="F28" s="13" t="s">
        <v>22</v>
      </c>
      <c r="G28" s="61"/>
      <c r="H28" s="62">
        <f>ROUND((G28*E28),2)</f>
        <v>0</v>
      </c>
      <c r="I28" s="61"/>
      <c r="J28" s="61"/>
      <c r="K28" s="62">
        <f>H28+J28</f>
        <v>0</v>
      </c>
      <c r="L28" s="15">
        <v>20</v>
      </c>
      <c r="M28" s="62">
        <f>ROUND((K28*(L28/100)),2)</f>
        <v>0</v>
      </c>
      <c r="N28" s="10"/>
      <c r="O28" s="144"/>
    </row>
    <row r="29" spans="1:15" x14ac:dyDescent="0.25">
      <c r="A29" s="140"/>
      <c r="B29" s="132" t="s">
        <v>75</v>
      </c>
      <c r="C29" s="132"/>
      <c r="D29" s="16" t="s">
        <v>654</v>
      </c>
      <c r="E29" s="104">
        <v>0.02</v>
      </c>
      <c r="F29" s="13" t="s">
        <v>8</v>
      </c>
      <c r="G29" s="61"/>
      <c r="H29" s="62">
        <f>ROUND((G29*E29),2)</f>
        <v>0</v>
      </c>
      <c r="I29" s="61"/>
      <c r="J29" s="61"/>
      <c r="K29" s="62">
        <f>H29+J29</f>
        <v>0</v>
      </c>
      <c r="L29" s="15">
        <v>100</v>
      </c>
      <c r="M29" s="62">
        <f>ROUND((K29*(L29/100)),2)</f>
        <v>0</v>
      </c>
      <c r="N29" s="10"/>
      <c r="O29" s="144"/>
    </row>
    <row r="30" spans="1:15" x14ac:dyDescent="0.25">
      <c r="A30" s="140"/>
      <c r="B30" s="132" t="s">
        <v>76</v>
      </c>
      <c r="C30" s="132"/>
      <c r="D30" s="32" t="s">
        <v>655</v>
      </c>
      <c r="E30" s="104"/>
      <c r="F30" s="13"/>
      <c r="G30" s="62">
        <f>G27+G28+G29</f>
        <v>0</v>
      </c>
      <c r="H30" s="62">
        <f>H27+H28+H29</f>
        <v>0</v>
      </c>
      <c r="I30" s="62">
        <f>I27+I28+I29</f>
        <v>0</v>
      </c>
      <c r="J30" s="62">
        <f>J27+J28+J29</f>
        <v>0</v>
      </c>
      <c r="K30" s="62">
        <f>K27+K28+K29</f>
        <v>0</v>
      </c>
      <c r="L30" s="15"/>
      <c r="M30" s="62">
        <f>M27+M28+M29</f>
        <v>0</v>
      </c>
      <c r="N30" s="10"/>
      <c r="O30" s="144"/>
    </row>
    <row r="31" spans="1:15" x14ac:dyDescent="0.25">
      <c r="A31" s="140"/>
      <c r="B31" s="132" t="s">
        <v>1117</v>
      </c>
      <c r="C31" s="132"/>
      <c r="D31" s="16" t="s">
        <v>656</v>
      </c>
      <c r="E31" s="104">
        <v>0.1</v>
      </c>
      <c r="F31" s="13" t="s">
        <v>21</v>
      </c>
      <c r="G31" s="61"/>
      <c r="H31" s="62">
        <f>ROUND((G31*E31),2)</f>
        <v>0</v>
      </c>
      <c r="I31" s="61"/>
      <c r="J31" s="61"/>
      <c r="K31" s="62">
        <f>H31+J31</f>
        <v>0</v>
      </c>
      <c r="L31" s="15">
        <v>0</v>
      </c>
      <c r="M31" s="62">
        <f>ROUND((K31*(L31/100)),2)</f>
        <v>0</v>
      </c>
      <c r="N31" s="10"/>
      <c r="O31" s="144"/>
    </row>
    <row r="32" spans="1:15" x14ac:dyDescent="0.25">
      <c r="A32" s="140"/>
      <c r="B32" s="132" t="s">
        <v>766</v>
      </c>
      <c r="C32" s="132"/>
      <c r="D32" s="16" t="s">
        <v>656</v>
      </c>
      <c r="E32" s="104">
        <v>0.1</v>
      </c>
      <c r="F32" s="13" t="s">
        <v>22</v>
      </c>
      <c r="G32" s="61"/>
      <c r="H32" s="62">
        <f>ROUND((G32*E32),2)</f>
        <v>0</v>
      </c>
      <c r="I32" s="61"/>
      <c r="J32" s="61"/>
      <c r="K32" s="62">
        <f>H32+J32</f>
        <v>0</v>
      </c>
      <c r="L32" s="15">
        <v>20</v>
      </c>
      <c r="M32" s="62">
        <f>ROUND((K32*(L32/100)),2)</f>
        <v>0</v>
      </c>
      <c r="N32" s="10"/>
      <c r="O32" s="144"/>
    </row>
    <row r="33" spans="1:15" x14ac:dyDescent="0.25">
      <c r="A33" s="140"/>
      <c r="B33" s="132" t="s">
        <v>767</v>
      </c>
      <c r="C33" s="132"/>
      <c r="D33" s="16" t="s">
        <v>656</v>
      </c>
      <c r="E33" s="104">
        <v>0.1</v>
      </c>
      <c r="F33" s="13" t="s">
        <v>8</v>
      </c>
      <c r="G33" s="61"/>
      <c r="H33" s="62">
        <f>ROUND((G33*E33),2)</f>
        <v>0</v>
      </c>
      <c r="I33" s="61"/>
      <c r="J33" s="61"/>
      <c r="K33" s="62">
        <f>H33+J33</f>
        <v>0</v>
      </c>
      <c r="L33" s="15">
        <v>100</v>
      </c>
      <c r="M33" s="62">
        <f>ROUND((K33*(L33/100)),2)</f>
        <v>0</v>
      </c>
      <c r="N33" s="10"/>
      <c r="O33" s="144"/>
    </row>
    <row r="34" spans="1:15" x14ac:dyDescent="0.25">
      <c r="A34" s="140"/>
      <c r="B34" s="132" t="s">
        <v>768</v>
      </c>
      <c r="C34" s="132"/>
      <c r="D34" s="32" t="s">
        <v>655</v>
      </c>
      <c r="E34" s="104"/>
      <c r="F34" s="13"/>
      <c r="G34" s="62">
        <f>G31+G32+G33</f>
        <v>0</v>
      </c>
      <c r="H34" s="62">
        <f>H31+H32+H33</f>
        <v>0</v>
      </c>
      <c r="I34" s="62">
        <f>I31+I32+I33</f>
        <v>0</v>
      </c>
      <c r="J34" s="62">
        <f>J31+J32+J33</f>
        <v>0</v>
      </c>
      <c r="K34" s="62">
        <f>K31+K32+K33</f>
        <v>0</v>
      </c>
      <c r="L34" s="15"/>
      <c r="M34" s="62">
        <f>M31+M32+M33</f>
        <v>0</v>
      </c>
      <c r="N34" s="10"/>
      <c r="O34" s="144"/>
    </row>
    <row r="35" spans="1:15" x14ac:dyDescent="0.25">
      <c r="A35" s="140"/>
      <c r="B35" s="132" t="s">
        <v>769</v>
      </c>
      <c r="C35" s="132"/>
      <c r="D35" s="16" t="s">
        <v>657</v>
      </c>
      <c r="E35" s="104">
        <v>0.15</v>
      </c>
      <c r="F35" s="13" t="s">
        <v>21</v>
      </c>
      <c r="G35" s="61"/>
      <c r="H35" s="62">
        <f>ROUND((G35*E35),2)</f>
        <v>0</v>
      </c>
      <c r="I35" s="61"/>
      <c r="J35" s="61"/>
      <c r="K35" s="62">
        <f>H35+J35</f>
        <v>0</v>
      </c>
      <c r="L35" s="15">
        <v>0</v>
      </c>
      <c r="M35" s="62">
        <f>ROUND((K35*(L35/100)),2)</f>
        <v>0</v>
      </c>
      <c r="N35" s="10"/>
      <c r="O35" s="144"/>
    </row>
    <row r="36" spans="1:15" x14ac:dyDescent="0.25">
      <c r="A36" s="140"/>
      <c r="B36" s="132" t="s">
        <v>390</v>
      </c>
      <c r="C36" s="132"/>
      <c r="D36" s="16" t="s">
        <v>657</v>
      </c>
      <c r="E36" s="104">
        <v>0.15</v>
      </c>
      <c r="F36" s="13" t="s">
        <v>22</v>
      </c>
      <c r="G36" s="61"/>
      <c r="H36" s="62">
        <f>ROUND((G36*E36),2)</f>
        <v>0</v>
      </c>
      <c r="I36" s="61"/>
      <c r="J36" s="61"/>
      <c r="K36" s="62">
        <f>H36+J36</f>
        <v>0</v>
      </c>
      <c r="L36" s="15">
        <v>20</v>
      </c>
      <c r="M36" s="62">
        <f>ROUND((K36*(L36/100)),2)</f>
        <v>0</v>
      </c>
      <c r="N36" s="10"/>
      <c r="O36" s="144"/>
    </row>
    <row r="37" spans="1:15" x14ac:dyDescent="0.25">
      <c r="A37" s="140"/>
      <c r="B37" s="132" t="s">
        <v>391</v>
      </c>
      <c r="C37" s="132"/>
      <c r="D37" s="16" t="s">
        <v>657</v>
      </c>
      <c r="E37" s="104">
        <v>0.15</v>
      </c>
      <c r="F37" s="13" t="s">
        <v>8</v>
      </c>
      <c r="G37" s="61"/>
      <c r="H37" s="62">
        <f>ROUND((G37*E37),2)</f>
        <v>0</v>
      </c>
      <c r="I37" s="61"/>
      <c r="J37" s="61"/>
      <c r="K37" s="62">
        <f>H37+J37</f>
        <v>0</v>
      </c>
      <c r="L37" s="15">
        <v>100</v>
      </c>
      <c r="M37" s="62">
        <f>ROUND((K37*(L37/100)),2)</f>
        <v>0</v>
      </c>
      <c r="N37" s="10"/>
      <c r="O37" s="144"/>
    </row>
    <row r="38" spans="1:15" x14ac:dyDescent="0.25">
      <c r="A38" s="140"/>
      <c r="B38" s="132" t="s">
        <v>0</v>
      </c>
      <c r="C38" s="132"/>
      <c r="D38" s="90" t="s">
        <v>655</v>
      </c>
      <c r="E38" s="125"/>
      <c r="F38" s="63"/>
      <c r="G38" s="62">
        <f>G35+G36+G37</f>
        <v>0</v>
      </c>
      <c r="H38" s="62">
        <f>H35+H36+H37</f>
        <v>0</v>
      </c>
      <c r="I38" s="62">
        <f>I35+I36+I37</f>
        <v>0</v>
      </c>
      <c r="J38" s="62">
        <f>J35+J36+J37</f>
        <v>0</v>
      </c>
      <c r="K38" s="62">
        <f>K35+K36+K37</f>
        <v>0</v>
      </c>
      <c r="L38" s="64"/>
      <c r="M38" s="62">
        <f>M35+M36+M37</f>
        <v>0</v>
      </c>
      <c r="N38" s="10"/>
      <c r="O38" s="144"/>
    </row>
    <row r="39" spans="1:15" x14ac:dyDescent="0.25">
      <c r="A39" s="140"/>
      <c r="B39" s="132"/>
      <c r="C39" s="132"/>
      <c r="D39" s="91"/>
      <c r="E39" s="115"/>
      <c r="F39" s="69"/>
      <c r="G39" s="115"/>
      <c r="H39" s="115"/>
      <c r="I39" s="115"/>
      <c r="J39" s="115"/>
      <c r="K39" s="115"/>
      <c r="L39" s="82"/>
      <c r="M39" s="112"/>
      <c r="N39" s="10"/>
      <c r="O39" s="144"/>
    </row>
    <row r="40" spans="1:15" x14ac:dyDescent="0.25">
      <c r="A40" s="140"/>
      <c r="B40" s="132" t="s">
        <v>1</v>
      </c>
      <c r="C40" s="132"/>
      <c r="D40" s="43" t="s">
        <v>261</v>
      </c>
      <c r="E40" s="123"/>
      <c r="F40" s="44"/>
      <c r="G40" s="62">
        <f>G44+G48+G52</f>
        <v>0</v>
      </c>
      <c r="H40" s="62">
        <f>H44+H48+H52</f>
        <v>0</v>
      </c>
      <c r="I40" s="62">
        <f>I44+I48+I52</f>
        <v>0</v>
      </c>
      <c r="J40" s="62">
        <f>J44+J48+J52</f>
        <v>0</v>
      </c>
      <c r="K40" s="62">
        <f>K44+K48+K52</f>
        <v>0</v>
      </c>
      <c r="L40" s="45"/>
      <c r="M40" s="62">
        <f>M44+M48+M52</f>
        <v>0</v>
      </c>
      <c r="N40" s="10"/>
      <c r="O40" s="144"/>
    </row>
    <row r="41" spans="1:15" x14ac:dyDescent="0.25">
      <c r="A41" s="140"/>
      <c r="B41" s="132" t="s">
        <v>757</v>
      </c>
      <c r="C41" s="132"/>
      <c r="D41" s="16" t="s">
        <v>654</v>
      </c>
      <c r="E41" s="104">
        <v>0.02</v>
      </c>
      <c r="F41" s="13" t="s">
        <v>21</v>
      </c>
      <c r="G41" s="61"/>
      <c r="H41" s="62">
        <f>ROUND((G41*E41),2)</f>
        <v>0</v>
      </c>
      <c r="I41" s="61"/>
      <c r="J41" s="61"/>
      <c r="K41" s="62">
        <f>H41+J41</f>
        <v>0</v>
      </c>
      <c r="L41" s="15">
        <v>0</v>
      </c>
      <c r="M41" s="62">
        <f>ROUND((K41*(L41/100)),2)</f>
        <v>0</v>
      </c>
      <c r="N41" s="10"/>
      <c r="O41" s="144"/>
    </row>
    <row r="42" spans="1:15" x14ac:dyDescent="0.25">
      <c r="A42" s="140"/>
      <c r="B42" s="132" t="s">
        <v>758</v>
      </c>
      <c r="C42" s="132"/>
      <c r="D42" s="16" t="s">
        <v>654</v>
      </c>
      <c r="E42" s="104">
        <v>0.02</v>
      </c>
      <c r="F42" s="13" t="s">
        <v>22</v>
      </c>
      <c r="G42" s="61"/>
      <c r="H42" s="62">
        <f>ROUND((G42*E42),2)</f>
        <v>0</v>
      </c>
      <c r="I42" s="61"/>
      <c r="J42" s="61"/>
      <c r="K42" s="62">
        <f>H42+J42</f>
        <v>0</v>
      </c>
      <c r="L42" s="15">
        <v>20</v>
      </c>
      <c r="M42" s="62">
        <f>ROUND((K42*(L42/100)),2)</f>
        <v>0</v>
      </c>
      <c r="N42" s="10"/>
      <c r="O42" s="144"/>
    </row>
    <row r="43" spans="1:15" x14ac:dyDescent="0.25">
      <c r="A43" s="140"/>
      <c r="B43" s="132" t="s">
        <v>417</v>
      </c>
      <c r="C43" s="132"/>
      <c r="D43" s="16" t="s">
        <v>654</v>
      </c>
      <c r="E43" s="104">
        <v>0.02</v>
      </c>
      <c r="F43" s="13" t="s">
        <v>8</v>
      </c>
      <c r="G43" s="61"/>
      <c r="H43" s="62">
        <f>ROUND((G43*E43),2)</f>
        <v>0</v>
      </c>
      <c r="I43" s="61"/>
      <c r="J43" s="61"/>
      <c r="K43" s="62">
        <f>H43+J43</f>
        <v>0</v>
      </c>
      <c r="L43" s="15">
        <v>100</v>
      </c>
      <c r="M43" s="62">
        <f>ROUND((K43*(L43/100)),2)</f>
        <v>0</v>
      </c>
      <c r="N43" s="10"/>
      <c r="O43" s="144"/>
    </row>
    <row r="44" spans="1:15" x14ac:dyDescent="0.25">
      <c r="A44" s="140"/>
      <c r="B44" s="132" t="s">
        <v>418</v>
      </c>
      <c r="C44" s="132"/>
      <c r="D44" s="32" t="s">
        <v>655</v>
      </c>
      <c r="E44" s="104"/>
      <c r="F44" s="13"/>
      <c r="G44" s="62">
        <f>G41+G42+G43</f>
        <v>0</v>
      </c>
      <c r="H44" s="62">
        <f>H41+H42+H43</f>
        <v>0</v>
      </c>
      <c r="I44" s="62">
        <f>I41+I42+I43</f>
        <v>0</v>
      </c>
      <c r="J44" s="62">
        <f>J41+J42+J43</f>
        <v>0</v>
      </c>
      <c r="K44" s="62">
        <f>K41+K42+K43</f>
        <v>0</v>
      </c>
      <c r="L44" s="15"/>
      <c r="M44" s="62">
        <f>M41+M42+M43</f>
        <v>0</v>
      </c>
      <c r="N44" s="10"/>
      <c r="O44" s="144"/>
    </row>
    <row r="45" spans="1:15" x14ac:dyDescent="0.25">
      <c r="A45" s="140"/>
      <c r="B45" s="132" t="s">
        <v>419</v>
      </c>
      <c r="C45" s="132"/>
      <c r="D45" s="16" t="s">
        <v>656</v>
      </c>
      <c r="E45" s="104">
        <v>0.1</v>
      </c>
      <c r="F45" s="13" t="s">
        <v>21</v>
      </c>
      <c r="G45" s="61"/>
      <c r="H45" s="62">
        <f>ROUND((G45*E45),2)</f>
        <v>0</v>
      </c>
      <c r="I45" s="61"/>
      <c r="J45" s="61"/>
      <c r="K45" s="62">
        <f>H45+J45</f>
        <v>0</v>
      </c>
      <c r="L45" s="15">
        <v>0</v>
      </c>
      <c r="M45" s="62">
        <f>ROUND((K45*(L45/100)),2)</f>
        <v>0</v>
      </c>
      <c r="N45" s="10"/>
      <c r="O45" s="144"/>
    </row>
    <row r="46" spans="1:15" x14ac:dyDescent="0.25">
      <c r="A46" s="140"/>
      <c r="B46" s="132" t="s">
        <v>1158</v>
      </c>
      <c r="C46" s="132"/>
      <c r="D46" s="16" t="s">
        <v>656</v>
      </c>
      <c r="E46" s="104">
        <v>0.1</v>
      </c>
      <c r="F46" s="13" t="s">
        <v>22</v>
      </c>
      <c r="G46" s="61"/>
      <c r="H46" s="62">
        <f>ROUND((G46*E46),2)</f>
        <v>0</v>
      </c>
      <c r="I46" s="61"/>
      <c r="J46" s="61"/>
      <c r="K46" s="62">
        <f>H46+J46</f>
        <v>0</v>
      </c>
      <c r="L46" s="15">
        <v>20</v>
      </c>
      <c r="M46" s="62">
        <f>ROUND((K46*(L46/100)),2)</f>
        <v>0</v>
      </c>
      <c r="N46" s="10"/>
      <c r="O46" s="144"/>
    </row>
    <row r="47" spans="1:15" x14ac:dyDescent="0.25">
      <c r="A47" s="140"/>
      <c r="B47" s="132" t="s">
        <v>1159</v>
      </c>
      <c r="C47" s="132"/>
      <c r="D47" s="16" t="s">
        <v>656</v>
      </c>
      <c r="E47" s="104">
        <v>0.1</v>
      </c>
      <c r="F47" s="13" t="s">
        <v>8</v>
      </c>
      <c r="G47" s="61"/>
      <c r="H47" s="62">
        <f>ROUND((G47*E47),2)</f>
        <v>0</v>
      </c>
      <c r="I47" s="61"/>
      <c r="J47" s="61"/>
      <c r="K47" s="62">
        <f>H47+J47</f>
        <v>0</v>
      </c>
      <c r="L47" s="15">
        <v>100</v>
      </c>
      <c r="M47" s="62">
        <f>ROUND((K47*(L47/100)),2)</f>
        <v>0</v>
      </c>
      <c r="N47" s="10"/>
      <c r="O47" s="144"/>
    </row>
    <row r="48" spans="1:15" x14ac:dyDescent="0.25">
      <c r="A48" s="140"/>
      <c r="B48" s="132" t="s">
        <v>1160</v>
      </c>
      <c r="C48" s="132"/>
      <c r="D48" s="32" t="s">
        <v>655</v>
      </c>
      <c r="E48" s="104"/>
      <c r="F48" s="13"/>
      <c r="G48" s="62">
        <f>G45+G46+G47</f>
        <v>0</v>
      </c>
      <c r="H48" s="62">
        <f>H45+H46+H47</f>
        <v>0</v>
      </c>
      <c r="I48" s="62">
        <f>I45+I46+I47</f>
        <v>0</v>
      </c>
      <c r="J48" s="62">
        <f>J45+J46+J47</f>
        <v>0</v>
      </c>
      <c r="K48" s="62">
        <f>K45+K46+K47</f>
        <v>0</v>
      </c>
      <c r="L48" s="15"/>
      <c r="M48" s="62">
        <f>M45+M46+M47</f>
        <v>0</v>
      </c>
      <c r="N48" s="10"/>
      <c r="O48" s="144"/>
    </row>
    <row r="49" spans="1:15" x14ac:dyDescent="0.25">
      <c r="A49" s="140"/>
      <c r="B49" s="132" t="s">
        <v>563</v>
      </c>
      <c r="C49" s="132"/>
      <c r="D49" s="16" t="s">
        <v>657</v>
      </c>
      <c r="E49" s="104">
        <v>0.15</v>
      </c>
      <c r="F49" s="13" t="s">
        <v>21</v>
      </c>
      <c r="G49" s="61"/>
      <c r="H49" s="62">
        <f>ROUND((G49*E49),2)</f>
        <v>0</v>
      </c>
      <c r="I49" s="61"/>
      <c r="J49" s="61"/>
      <c r="K49" s="62">
        <f>H49+J49</f>
        <v>0</v>
      </c>
      <c r="L49" s="15">
        <v>0</v>
      </c>
      <c r="M49" s="62">
        <f>ROUND((K49*(L49/100)),2)</f>
        <v>0</v>
      </c>
      <c r="N49" s="10"/>
      <c r="O49" s="144"/>
    </row>
    <row r="50" spans="1:15" x14ac:dyDescent="0.25">
      <c r="A50" s="140"/>
      <c r="B50" s="132" t="s">
        <v>564</v>
      </c>
      <c r="C50" s="132"/>
      <c r="D50" s="16" t="s">
        <v>657</v>
      </c>
      <c r="E50" s="104">
        <v>0.15</v>
      </c>
      <c r="F50" s="13" t="s">
        <v>22</v>
      </c>
      <c r="G50" s="61"/>
      <c r="H50" s="62">
        <f>ROUND((G50*E50),2)</f>
        <v>0</v>
      </c>
      <c r="I50" s="61"/>
      <c r="J50" s="61"/>
      <c r="K50" s="62">
        <f>H50+J50</f>
        <v>0</v>
      </c>
      <c r="L50" s="15">
        <v>20</v>
      </c>
      <c r="M50" s="62">
        <f>ROUND((K50*(L50/100)),2)</f>
        <v>0</v>
      </c>
      <c r="N50" s="10"/>
      <c r="O50" s="144"/>
    </row>
    <row r="51" spans="1:15" x14ac:dyDescent="0.25">
      <c r="A51" s="140"/>
      <c r="B51" s="132" t="s">
        <v>565</v>
      </c>
      <c r="C51" s="132"/>
      <c r="D51" s="16" t="s">
        <v>657</v>
      </c>
      <c r="E51" s="104">
        <v>0.15</v>
      </c>
      <c r="F51" s="13" t="s">
        <v>8</v>
      </c>
      <c r="G51" s="61"/>
      <c r="H51" s="62">
        <f>ROUND((G51*E51),2)</f>
        <v>0</v>
      </c>
      <c r="I51" s="61"/>
      <c r="J51" s="61"/>
      <c r="K51" s="62">
        <f>H51+J51</f>
        <v>0</v>
      </c>
      <c r="L51" s="15">
        <v>100</v>
      </c>
      <c r="M51" s="62">
        <f>ROUND((K51*(L51/100)),2)</f>
        <v>0</v>
      </c>
      <c r="N51" s="10"/>
      <c r="O51" s="144"/>
    </row>
    <row r="52" spans="1:15" x14ac:dyDescent="0.25">
      <c r="A52" s="140"/>
      <c r="B52" s="132" t="s">
        <v>566</v>
      </c>
      <c r="C52" s="132"/>
      <c r="D52" s="90" t="s">
        <v>655</v>
      </c>
      <c r="E52" s="125"/>
      <c r="F52" s="63"/>
      <c r="G52" s="62">
        <f>G49+G50+G51</f>
        <v>0</v>
      </c>
      <c r="H52" s="62">
        <f>H49+H50+H51</f>
        <v>0</v>
      </c>
      <c r="I52" s="62">
        <f>I49+I50+I51</f>
        <v>0</v>
      </c>
      <c r="J52" s="62">
        <f>J49+J50+J51</f>
        <v>0</v>
      </c>
      <c r="K52" s="62">
        <f>K49+K50+K51</f>
        <v>0</v>
      </c>
      <c r="L52" s="64"/>
      <c r="M52" s="62">
        <f>M49+M50+M51</f>
        <v>0</v>
      </c>
      <c r="N52" s="10"/>
      <c r="O52" s="144"/>
    </row>
    <row r="53" spans="1:15" x14ac:dyDescent="0.25">
      <c r="A53" s="140"/>
      <c r="B53" s="132"/>
      <c r="C53" s="132"/>
      <c r="D53" s="91"/>
      <c r="E53" s="115"/>
      <c r="F53" s="69"/>
      <c r="G53" s="115"/>
      <c r="H53" s="115"/>
      <c r="I53" s="115"/>
      <c r="J53" s="115"/>
      <c r="K53" s="115"/>
      <c r="L53" s="117"/>
      <c r="M53" s="104"/>
      <c r="N53" s="10"/>
      <c r="O53" s="144"/>
    </row>
    <row r="54" spans="1:15" x14ac:dyDescent="0.25">
      <c r="A54" s="140"/>
      <c r="B54" s="132" t="s">
        <v>567</v>
      </c>
      <c r="C54" s="132"/>
      <c r="D54" s="43" t="s">
        <v>262</v>
      </c>
      <c r="E54" s="123"/>
      <c r="F54" s="44"/>
      <c r="G54" s="62">
        <f>G58+G62+G66</f>
        <v>0</v>
      </c>
      <c r="H54" s="62">
        <f>H58+H62+H66</f>
        <v>0</v>
      </c>
      <c r="I54" s="62">
        <f>I58+I62+I66</f>
        <v>0</v>
      </c>
      <c r="J54" s="62">
        <f>J58+J62+J66</f>
        <v>0</v>
      </c>
      <c r="K54" s="62">
        <f>K58+K62+K66</f>
        <v>0</v>
      </c>
      <c r="L54" s="45"/>
      <c r="M54" s="62">
        <f>M58+M62+M66</f>
        <v>0</v>
      </c>
      <c r="N54" s="10"/>
      <c r="O54" s="144"/>
    </row>
    <row r="55" spans="1:15" x14ac:dyDescent="0.25">
      <c r="A55" s="140"/>
      <c r="B55" s="132" t="s">
        <v>568</v>
      </c>
      <c r="C55" s="132"/>
      <c r="D55" s="16" t="s">
        <v>654</v>
      </c>
      <c r="E55" s="104">
        <v>0.02</v>
      </c>
      <c r="F55" s="13" t="s">
        <v>21</v>
      </c>
      <c r="G55" s="61"/>
      <c r="H55" s="62">
        <f>ROUND((G55*E55),2)</f>
        <v>0</v>
      </c>
      <c r="I55" s="61"/>
      <c r="J55" s="61"/>
      <c r="K55" s="62">
        <f>H55+J55</f>
        <v>0</v>
      </c>
      <c r="L55" s="15">
        <v>0</v>
      </c>
      <c r="M55" s="62">
        <f>ROUND((K55*(L55/100)),2)</f>
        <v>0</v>
      </c>
      <c r="N55" s="10"/>
      <c r="O55" s="144"/>
    </row>
    <row r="56" spans="1:15" x14ac:dyDescent="0.25">
      <c r="A56" s="140"/>
      <c r="B56" s="132" t="s">
        <v>569</v>
      </c>
      <c r="C56" s="132"/>
      <c r="D56" s="16" t="s">
        <v>654</v>
      </c>
      <c r="E56" s="104">
        <v>0.02</v>
      </c>
      <c r="F56" s="13" t="s">
        <v>22</v>
      </c>
      <c r="G56" s="61"/>
      <c r="H56" s="62">
        <f>ROUND((G56*E56),2)</f>
        <v>0</v>
      </c>
      <c r="I56" s="61"/>
      <c r="J56" s="61"/>
      <c r="K56" s="62">
        <f>H56+J56</f>
        <v>0</v>
      </c>
      <c r="L56" s="15">
        <v>20</v>
      </c>
      <c r="M56" s="62">
        <f>ROUND((K56*(L56/100)),2)</f>
        <v>0</v>
      </c>
      <c r="N56" s="10"/>
      <c r="O56" s="144"/>
    </row>
    <row r="57" spans="1:15" x14ac:dyDescent="0.25">
      <c r="A57" s="140"/>
      <c r="B57" s="132" t="s">
        <v>570</v>
      </c>
      <c r="C57" s="132"/>
      <c r="D57" s="16" t="s">
        <v>654</v>
      </c>
      <c r="E57" s="104">
        <v>0.02</v>
      </c>
      <c r="F57" s="13" t="s">
        <v>8</v>
      </c>
      <c r="G57" s="61"/>
      <c r="H57" s="62">
        <f>ROUND((G57*E57),2)</f>
        <v>0</v>
      </c>
      <c r="I57" s="61"/>
      <c r="J57" s="61"/>
      <c r="K57" s="62">
        <f>H57+J57</f>
        <v>0</v>
      </c>
      <c r="L57" s="15">
        <v>100</v>
      </c>
      <c r="M57" s="62">
        <f>ROUND((K57*(L57/100)),2)</f>
        <v>0</v>
      </c>
      <c r="N57" s="10"/>
      <c r="O57" s="144"/>
    </row>
    <row r="58" spans="1:15" x14ac:dyDescent="0.25">
      <c r="A58" s="140"/>
      <c r="B58" s="132" t="s">
        <v>59</v>
      </c>
      <c r="C58" s="132"/>
      <c r="D58" s="32" t="s">
        <v>655</v>
      </c>
      <c r="E58" s="104"/>
      <c r="F58" s="13"/>
      <c r="G58" s="62">
        <f>G55+G56+G57</f>
        <v>0</v>
      </c>
      <c r="H58" s="62">
        <f>H55+H56+H57</f>
        <v>0</v>
      </c>
      <c r="I58" s="62">
        <f>I55+I56+I57</f>
        <v>0</v>
      </c>
      <c r="J58" s="62">
        <f>J55+J56+J57</f>
        <v>0</v>
      </c>
      <c r="K58" s="62">
        <f>K55+K56+K57</f>
        <v>0</v>
      </c>
      <c r="L58" s="15"/>
      <c r="M58" s="62">
        <f>M55+M56+M57</f>
        <v>0</v>
      </c>
      <c r="N58" s="10"/>
      <c r="O58" s="144"/>
    </row>
    <row r="59" spans="1:15" x14ac:dyDescent="0.25">
      <c r="A59" s="140"/>
      <c r="B59" s="132" t="s">
        <v>60</v>
      </c>
      <c r="C59" s="132"/>
      <c r="D59" s="16" t="s">
        <v>656</v>
      </c>
      <c r="E59" s="104">
        <v>0.1</v>
      </c>
      <c r="F59" s="13" t="s">
        <v>21</v>
      </c>
      <c r="G59" s="61"/>
      <c r="H59" s="62">
        <f>ROUND((G59*E59),2)</f>
        <v>0</v>
      </c>
      <c r="I59" s="61"/>
      <c r="J59" s="61"/>
      <c r="K59" s="62">
        <f>H59+J59</f>
        <v>0</v>
      </c>
      <c r="L59" s="15">
        <v>0</v>
      </c>
      <c r="M59" s="62">
        <f>ROUND((K59*(L59/100)),2)</f>
        <v>0</v>
      </c>
      <c r="N59" s="10"/>
      <c r="O59" s="144"/>
    </row>
    <row r="60" spans="1:15" x14ac:dyDescent="0.25">
      <c r="A60" s="140"/>
      <c r="B60" s="132" t="s">
        <v>61</v>
      </c>
      <c r="C60" s="132"/>
      <c r="D60" s="16" t="s">
        <v>656</v>
      </c>
      <c r="E60" s="104">
        <v>0.1</v>
      </c>
      <c r="F60" s="13" t="s">
        <v>22</v>
      </c>
      <c r="G60" s="61"/>
      <c r="H60" s="62">
        <f>ROUND((G60*E60),2)</f>
        <v>0</v>
      </c>
      <c r="I60" s="61"/>
      <c r="J60" s="61"/>
      <c r="K60" s="62">
        <f>H60+J60</f>
        <v>0</v>
      </c>
      <c r="L60" s="15">
        <v>20</v>
      </c>
      <c r="M60" s="62">
        <f>ROUND((K60*(L60/100)),2)</f>
        <v>0</v>
      </c>
      <c r="N60" s="10"/>
      <c r="O60" s="144"/>
    </row>
    <row r="61" spans="1:15" x14ac:dyDescent="0.25">
      <c r="A61" s="140"/>
      <c r="B61" s="132" t="s">
        <v>1172</v>
      </c>
      <c r="C61" s="132"/>
      <c r="D61" s="16" t="s">
        <v>656</v>
      </c>
      <c r="E61" s="104">
        <v>0.1</v>
      </c>
      <c r="F61" s="13" t="s">
        <v>8</v>
      </c>
      <c r="G61" s="61"/>
      <c r="H61" s="62">
        <f>ROUND((G61*E61),2)</f>
        <v>0</v>
      </c>
      <c r="I61" s="61"/>
      <c r="J61" s="61"/>
      <c r="K61" s="62">
        <f>H61+J61</f>
        <v>0</v>
      </c>
      <c r="L61" s="15">
        <v>100</v>
      </c>
      <c r="M61" s="62">
        <f>ROUND((K61*(L61/100)),2)</f>
        <v>0</v>
      </c>
      <c r="N61" s="10"/>
      <c r="O61" s="144"/>
    </row>
    <row r="62" spans="1:15" x14ac:dyDescent="0.25">
      <c r="A62" s="140"/>
      <c r="B62" s="132" t="s">
        <v>1173</v>
      </c>
      <c r="C62" s="132"/>
      <c r="D62" s="32" t="s">
        <v>655</v>
      </c>
      <c r="E62" s="104"/>
      <c r="F62" s="13"/>
      <c r="G62" s="62">
        <f>G59+G60+G61</f>
        <v>0</v>
      </c>
      <c r="H62" s="62">
        <f>H59+H60+H61</f>
        <v>0</v>
      </c>
      <c r="I62" s="62">
        <f>I59+I60+I61</f>
        <v>0</v>
      </c>
      <c r="J62" s="62">
        <f>J59+J60+J61</f>
        <v>0</v>
      </c>
      <c r="K62" s="62">
        <f>K59+K60+K61</f>
        <v>0</v>
      </c>
      <c r="L62" s="15"/>
      <c r="M62" s="62">
        <f>M59+M60+M61</f>
        <v>0</v>
      </c>
      <c r="N62" s="10"/>
      <c r="O62" s="144"/>
    </row>
    <row r="63" spans="1:15" x14ac:dyDescent="0.25">
      <c r="A63" s="140"/>
      <c r="B63" s="132" t="s">
        <v>1174</v>
      </c>
      <c r="C63" s="132"/>
      <c r="D63" s="16" t="s">
        <v>657</v>
      </c>
      <c r="E63" s="104">
        <v>0.15</v>
      </c>
      <c r="F63" s="13" t="s">
        <v>21</v>
      </c>
      <c r="G63" s="61"/>
      <c r="H63" s="62">
        <f>ROUND((G63*E63),2)</f>
        <v>0</v>
      </c>
      <c r="I63" s="61"/>
      <c r="J63" s="61"/>
      <c r="K63" s="62">
        <f>H63+J63</f>
        <v>0</v>
      </c>
      <c r="L63" s="15">
        <v>0</v>
      </c>
      <c r="M63" s="62">
        <f>ROUND((K63*(L63/100)),2)</f>
        <v>0</v>
      </c>
      <c r="N63" s="10"/>
      <c r="O63" s="144"/>
    </row>
    <row r="64" spans="1:15" x14ac:dyDescent="0.25">
      <c r="A64" s="140"/>
      <c r="B64" s="132" t="s">
        <v>1175</v>
      </c>
      <c r="C64" s="132"/>
      <c r="D64" s="16" t="s">
        <v>657</v>
      </c>
      <c r="E64" s="104">
        <v>0.15</v>
      </c>
      <c r="F64" s="13" t="s">
        <v>22</v>
      </c>
      <c r="G64" s="61"/>
      <c r="H64" s="62">
        <f>ROUND((G64*E64),2)</f>
        <v>0</v>
      </c>
      <c r="I64" s="61"/>
      <c r="J64" s="61"/>
      <c r="K64" s="62">
        <f>H64+J64</f>
        <v>0</v>
      </c>
      <c r="L64" s="15">
        <v>20</v>
      </c>
      <c r="M64" s="62">
        <f>ROUND((K64*(L64/100)),2)</f>
        <v>0</v>
      </c>
      <c r="N64" s="10"/>
      <c r="O64" s="144"/>
    </row>
    <row r="65" spans="1:15" x14ac:dyDescent="0.25">
      <c r="A65" s="140"/>
      <c r="B65" s="132" t="s">
        <v>464</v>
      </c>
      <c r="C65" s="132"/>
      <c r="D65" s="16" t="s">
        <v>657</v>
      </c>
      <c r="E65" s="104">
        <v>0.15</v>
      </c>
      <c r="F65" s="13" t="s">
        <v>8</v>
      </c>
      <c r="G65" s="61"/>
      <c r="H65" s="62">
        <f>ROUND((G65*E65),2)</f>
        <v>0</v>
      </c>
      <c r="I65" s="61"/>
      <c r="J65" s="61"/>
      <c r="K65" s="62">
        <f>H65+J65</f>
        <v>0</v>
      </c>
      <c r="L65" s="15">
        <v>100</v>
      </c>
      <c r="M65" s="62">
        <f>ROUND((K65*(L65/100)),2)</f>
        <v>0</v>
      </c>
      <c r="N65" s="10"/>
      <c r="O65" s="144"/>
    </row>
    <row r="66" spans="1:15" x14ac:dyDescent="0.25">
      <c r="A66" s="140"/>
      <c r="B66" s="132" t="s">
        <v>1087</v>
      </c>
      <c r="C66" s="132"/>
      <c r="D66" s="90" t="s">
        <v>655</v>
      </c>
      <c r="E66" s="125"/>
      <c r="F66" s="63"/>
      <c r="G66" s="62">
        <f>G63+G64+G65</f>
        <v>0</v>
      </c>
      <c r="H66" s="62">
        <f>H63+H64+H65</f>
        <v>0</v>
      </c>
      <c r="I66" s="62">
        <f>I63+I64+I65</f>
        <v>0</v>
      </c>
      <c r="J66" s="62">
        <f>J63+J64+J65</f>
        <v>0</v>
      </c>
      <c r="K66" s="62">
        <f>K63+K64+K65</f>
        <v>0</v>
      </c>
      <c r="L66" s="64"/>
      <c r="M66" s="62">
        <f>M63+M64+M65</f>
        <v>0</v>
      </c>
      <c r="N66" s="10"/>
      <c r="O66" s="144"/>
    </row>
    <row r="67" spans="1:15" x14ac:dyDescent="0.25">
      <c r="A67" s="140"/>
      <c r="B67" s="132"/>
      <c r="C67" s="132"/>
      <c r="D67" s="91"/>
      <c r="E67" s="115"/>
      <c r="F67" s="69"/>
      <c r="G67" s="115"/>
      <c r="H67" s="115"/>
      <c r="I67" s="115"/>
      <c r="J67" s="115"/>
      <c r="K67" s="115"/>
      <c r="L67" s="82"/>
      <c r="M67" s="112"/>
      <c r="N67" s="10"/>
      <c r="O67" s="144"/>
    </row>
    <row r="68" spans="1:15" ht="30" x14ac:dyDescent="0.25">
      <c r="A68" s="140"/>
      <c r="B68" s="132" t="s">
        <v>1088</v>
      </c>
      <c r="C68" s="132"/>
      <c r="D68" s="43" t="s">
        <v>263</v>
      </c>
      <c r="E68" s="123"/>
      <c r="F68" s="44"/>
      <c r="G68" s="62">
        <f>G72+G76+G80</f>
        <v>0</v>
      </c>
      <c r="H68" s="62">
        <f>H72+H76+H80</f>
        <v>0</v>
      </c>
      <c r="I68" s="62">
        <f>I72+I76+I80</f>
        <v>0</v>
      </c>
      <c r="J68" s="62">
        <f>J72+J76+J80</f>
        <v>0</v>
      </c>
      <c r="K68" s="62">
        <f>K72+K76+K80</f>
        <v>0</v>
      </c>
      <c r="L68" s="45"/>
      <c r="M68" s="62">
        <f>M72+M76+M80</f>
        <v>0</v>
      </c>
      <c r="N68" s="10"/>
      <c r="O68" s="144"/>
    </row>
    <row r="69" spans="1:15" x14ac:dyDescent="0.25">
      <c r="A69" s="140"/>
      <c r="B69" s="132" t="s">
        <v>1089</v>
      </c>
      <c r="C69" s="132"/>
      <c r="D69" s="16" t="s">
        <v>654</v>
      </c>
      <c r="E69" s="104">
        <v>0.02</v>
      </c>
      <c r="F69" s="13" t="s">
        <v>21</v>
      </c>
      <c r="G69" s="61"/>
      <c r="H69" s="62">
        <f>ROUND((G69*E69),2)</f>
        <v>0</v>
      </c>
      <c r="I69" s="61"/>
      <c r="J69" s="61"/>
      <c r="K69" s="62">
        <f>H69+J69</f>
        <v>0</v>
      </c>
      <c r="L69" s="15">
        <v>0</v>
      </c>
      <c r="M69" s="62">
        <f>ROUND((K69*(L69/100)),2)</f>
        <v>0</v>
      </c>
      <c r="N69" s="10"/>
      <c r="O69" s="144"/>
    </row>
    <row r="70" spans="1:15" x14ac:dyDescent="0.25">
      <c r="A70" s="140"/>
      <c r="B70" s="132" t="s">
        <v>1090</v>
      </c>
      <c r="C70" s="132"/>
      <c r="D70" s="16" t="s">
        <v>654</v>
      </c>
      <c r="E70" s="104">
        <v>0.02</v>
      </c>
      <c r="F70" s="13" t="s">
        <v>22</v>
      </c>
      <c r="G70" s="61"/>
      <c r="H70" s="62">
        <f>ROUND((G70*E70),2)</f>
        <v>0</v>
      </c>
      <c r="I70" s="61"/>
      <c r="J70" s="61"/>
      <c r="K70" s="62">
        <f>H70+J70</f>
        <v>0</v>
      </c>
      <c r="L70" s="15">
        <v>20</v>
      </c>
      <c r="M70" s="62">
        <f>ROUND((K70*(L70/100)),2)</f>
        <v>0</v>
      </c>
      <c r="N70" s="10"/>
      <c r="O70" s="144"/>
    </row>
    <row r="71" spans="1:15" x14ac:dyDescent="0.25">
      <c r="A71" s="140"/>
      <c r="B71" s="132" t="s">
        <v>1091</v>
      </c>
      <c r="C71" s="132"/>
      <c r="D71" s="16" t="s">
        <v>654</v>
      </c>
      <c r="E71" s="104">
        <v>0.02</v>
      </c>
      <c r="F71" s="13" t="s">
        <v>8</v>
      </c>
      <c r="G71" s="61"/>
      <c r="H71" s="62">
        <f>ROUND((G71*E71),2)</f>
        <v>0</v>
      </c>
      <c r="I71" s="61"/>
      <c r="J71" s="61"/>
      <c r="K71" s="62">
        <f>H71+J71</f>
        <v>0</v>
      </c>
      <c r="L71" s="15">
        <v>100</v>
      </c>
      <c r="M71" s="62">
        <f>ROUND((K71*(L71/100)),2)</f>
        <v>0</v>
      </c>
      <c r="N71" s="10"/>
      <c r="O71" s="144"/>
    </row>
    <row r="72" spans="1:15" x14ac:dyDescent="0.25">
      <c r="A72" s="140"/>
      <c r="B72" s="132" t="s">
        <v>1092</v>
      </c>
      <c r="C72" s="132"/>
      <c r="D72" s="32" t="s">
        <v>655</v>
      </c>
      <c r="E72" s="104"/>
      <c r="F72" s="13"/>
      <c r="G72" s="62">
        <f>G69+G70+G71</f>
        <v>0</v>
      </c>
      <c r="H72" s="62">
        <f>H69+H70+H71</f>
        <v>0</v>
      </c>
      <c r="I72" s="62">
        <f>I69+I70+I71</f>
        <v>0</v>
      </c>
      <c r="J72" s="62">
        <f>J69+J70+J71</f>
        <v>0</v>
      </c>
      <c r="K72" s="62">
        <f>K69+K70+K71</f>
        <v>0</v>
      </c>
      <c r="L72" s="15"/>
      <c r="M72" s="62">
        <f>M69+M70+M71</f>
        <v>0</v>
      </c>
      <c r="N72" s="10"/>
      <c r="O72" s="144"/>
    </row>
    <row r="73" spans="1:15" x14ac:dyDescent="0.25">
      <c r="A73" s="140"/>
      <c r="B73" s="132" t="s">
        <v>242</v>
      </c>
      <c r="C73" s="132"/>
      <c r="D73" s="16" t="s">
        <v>656</v>
      </c>
      <c r="E73" s="104">
        <v>0.1</v>
      </c>
      <c r="F73" s="13" t="s">
        <v>21</v>
      </c>
      <c r="G73" s="61"/>
      <c r="H73" s="62">
        <f>ROUND((G73*E73),2)</f>
        <v>0</v>
      </c>
      <c r="I73" s="61"/>
      <c r="J73" s="61"/>
      <c r="K73" s="62">
        <f>H73+J73</f>
        <v>0</v>
      </c>
      <c r="L73" s="15">
        <v>0</v>
      </c>
      <c r="M73" s="62">
        <f>ROUND((K73*(L73/100)),2)</f>
        <v>0</v>
      </c>
      <c r="N73" s="10"/>
      <c r="O73" s="144"/>
    </row>
    <row r="74" spans="1:15" x14ac:dyDescent="0.25">
      <c r="A74" s="140"/>
      <c r="B74" s="132" t="s">
        <v>690</v>
      </c>
      <c r="C74" s="132"/>
      <c r="D74" s="16" t="s">
        <v>656</v>
      </c>
      <c r="E74" s="104">
        <v>0.1</v>
      </c>
      <c r="F74" s="13" t="s">
        <v>22</v>
      </c>
      <c r="G74" s="61"/>
      <c r="H74" s="62">
        <f>ROUND((G74*E74),2)</f>
        <v>0</v>
      </c>
      <c r="I74" s="61"/>
      <c r="J74" s="61"/>
      <c r="K74" s="62">
        <f>H74+J74</f>
        <v>0</v>
      </c>
      <c r="L74" s="15">
        <v>20</v>
      </c>
      <c r="M74" s="62">
        <f>ROUND((K74*(L74/100)),2)</f>
        <v>0</v>
      </c>
      <c r="N74" s="10"/>
      <c r="O74" s="144"/>
    </row>
    <row r="75" spans="1:15" x14ac:dyDescent="0.25">
      <c r="A75" s="140"/>
      <c r="B75" s="132" t="s">
        <v>691</v>
      </c>
      <c r="C75" s="132"/>
      <c r="D75" s="16" t="s">
        <v>656</v>
      </c>
      <c r="E75" s="104">
        <v>0.1</v>
      </c>
      <c r="F75" s="13" t="s">
        <v>8</v>
      </c>
      <c r="G75" s="61"/>
      <c r="H75" s="62">
        <f>ROUND((G75*E75),2)</f>
        <v>0</v>
      </c>
      <c r="I75" s="61"/>
      <c r="J75" s="61"/>
      <c r="K75" s="62">
        <f>H75+J75</f>
        <v>0</v>
      </c>
      <c r="L75" s="15">
        <v>100</v>
      </c>
      <c r="M75" s="62">
        <f>ROUND((K75*(L75/100)),2)</f>
        <v>0</v>
      </c>
      <c r="N75" s="10"/>
      <c r="O75" s="144"/>
    </row>
    <row r="76" spans="1:15" x14ac:dyDescent="0.25">
      <c r="A76" s="140"/>
      <c r="B76" s="132" t="s">
        <v>692</v>
      </c>
      <c r="C76" s="132"/>
      <c r="D76" s="32" t="s">
        <v>655</v>
      </c>
      <c r="E76" s="104"/>
      <c r="F76" s="13"/>
      <c r="G76" s="62">
        <f>G73+G74+G75</f>
        <v>0</v>
      </c>
      <c r="H76" s="62">
        <f>H73+H74+H75</f>
        <v>0</v>
      </c>
      <c r="I76" s="62">
        <f>I73+I74+I75</f>
        <v>0</v>
      </c>
      <c r="J76" s="62">
        <f>J73+J74+J75</f>
        <v>0</v>
      </c>
      <c r="K76" s="62">
        <f>K73+K74+K75</f>
        <v>0</v>
      </c>
      <c r="L76" s="15"/>
      <c r="M76" s="62">
        <f>M73+M74+M75</f>
        <v>0</v>
      </c>
      <c r="N76" s="10"/>
      <c r="O76" s="144"/>
    </row>
    <row r="77" spans="1:15" x14ac:dyDescent="0.25">
      <c r="A77" s="140"/>
      <c r="B77" s="132" t="s">
        <v>693</v>
      </c>
      <c r="C77" s="132"/>
      <c r="D77" s="16" t="s">
        <v>657</v>
      </c>
      <c r="E77" s="104">
        <v>0.15</v>
      </c>
      <c r="F77" s="13" t="s">
        <v>21</v>
      </c>
      <c r="G77" s="61"/>
      <c r="H77" s="62">
        <f>ROUND((G77*E77),2)</f>
        <v>0</v>
      </c>
      <c r="I77" s="61"/>
      <c r="J77" s="61"/>
      <c r="K77" s="62">
        <f>H77+J77</f>
        <v>0</v>
      </c>
      <c r="L77" s="15">
        <v>0</v>
      </c>
      <c r="M77" s="62">
        <f>ROUND((K77*(L77/100)),2)</f>
        <v>0</v>
      </c>
      <c r="N77" s="10"/>
      <c r="O77" s="144"/>
    </row>
    <row r="78" spans="1:15" x14ac:dyDescent="0.25">
      <c r="A78" s="140"/>
      <c r="B78" s="132" t="s">
        <v>93</v>
      </c>
      <c r="C78" s="132"/>
      <c r="D78" s="16" t="s">
        <v>657</v>
      </c>
      <c r="E78" s="104">
        <v>0.15</v>
      </c>
      <c r="F78" s="13" t="s">
        <v>22</v>
      </c>
      <c r="G78" s="61"/>
      <c r="H78" s="62">
        <f>ROUND((G78*E78),2)</f>
        <v>0</v>
      </c>
      <c r="I78" s="61"/>
      <c r="J78" s="61"/>
      <c r="K78" s="62">
        <f>H78+J78</f>
        <v>0</v>
      </c>
      <c r="L78" s="15">
        <v>20</v>
      </c>
      <c r="M78" s="62">
        <f>ROUND((K78*(L78/100)),2)</f>
        <v>0</v>
      </c>
      <c r="N78" s="10"/>
      <c r="O78" s="144"/>
    </row>
    <row r="79" spans="1:15" x14ac:dyDescent="0.25">
      <c r="A79" s="140"/>
      <c r="B79" s="132" t="s">
        <v>94</v>
      </c>
      <c r="C79" s="132"/>
      <c r="D79" s="16" t="s">
        <v>657</v>
      </c>
      <c r="E79" s="104">
        <v>0.15</v>
      </c>
      <c r="F79" s="13" t="s">
        <v>8</v>
      </c>
      <c r="G79" s="61"/>
      <c r="H79" s="62">
        <f>ROUND((G79*E79),2)</f>
        <v>0</v>
      </c>
      <c r="I79" s="61"/>
      <c r="J79" s="61"/>
      <c r="K79" s="62">
        <f>H79+J79</f>
        <v>0</v>
      </c>
      <c r="L79" s="15">
        <v>100</v>
      </c>
      <c r="M79" s="62">
        <f>ROUND((K79*(L79/100)),2)</f>
        <v>0</v>
      </c>
      <c r="N79" s="10"/>
      <c r="O79" s="144"/>
    </row>
    <row r="80" spans="1:15" x14ac:dyDescent="0.25">
      <c r="A80" s="140"/>
      <c r="B80" s="132" t="s">
        <v>454</v>
      </c>
      <c r="C80" s="132"/>
      <c r="D80" s="90" t="s">
        <v>655</v>
      </c>
      <c r="E80" s="125"/>
      <c r="F80" s="63"/>
      <c r="G80" s="62">
        <f>G77+G78+G79</f>
        <v>0</v>
      </c>
      <c r="H80" s="62">
        <f>H77+H78+H79</f>
        <v>0</v>
      </c>
      <c r="I80" s="62">
        <f>I77+I78+I79</f>
        <v>0</v>
      </c>
      <c r="J80" s="62">
        <f>J77+J78+J79</f>
        <v>0</v>
      </c>
      <c r="K80" s="62">
        <f>K77+K78+K79</f>
        <v>0</v>
      </c>
      <c r="L80" s="64"/>
      <c r="M80" s="62">
        <f>M77+M78+M79</f>
        <v>0</v>
      </c>
      <c r="N80" s="10"/>
      <c r="O80" s="144"/>
    </row>
    <row r="81" spans="1:15" x14ac:dyDescent="0.25">
      <c r="A81" s="140"/>
      <c r="B81" s="132"/>
      <c r="C81" s="132"/>
      <c r="D81" s="91"/>
      <c r="E81" s="115"/>
      <c r="F81" s="69"/>
      <c r="G81" s="115"/>
      <c r="H81" s="115"/>
      <c r="I81" s="115"/>
      <c r="J81" s="115"/>
      <c r="K81" s="115"/>
      <c r="L81" s="82"/>
      <c r="M81" s="112"/>
      <c r="N81" s="10"/>
      <c r="O81" s="144"/>
    </row>
    <row r="82" spans="1:15" x14ac:dyDescent="0.25">
      <c r="A82" s="140"/>
      <c r="B82" s="132" t="s">
        <v>455</v>
      </c>
      <c r="C82" s="132"/>
      <c r="D82" s="43" t="s">
        <v>264</v>
      </c>
      <c r="E82" s="123"/>
      <c r="F82" s="44"/>
      <c r="G82" s="62">
        <f>G86+G90+G94</f>
        <v>0</v>
      </c>
      <c r="H82" s="62">
        <f>H86+H90+H94</f>
        <v>0</v>
      </c>
      <c r="I82" s="62">
        <f>I86+I90+I94</f>
        <v>0</v>
      </c>
      <c r="J82" s="62">
        <f>J86+J90+J94</f>
        <v>0</v>
      </c>
      <c r="K82" s="62">
        <f>K86+K90+K94</f>
        <v>0</v>
      </c>
      <c r="L82" s="45"/>
      <c r="M82" s="62">
        <f>M86+M90+M94</f>
        <v>0</v>
      </c>
      <c r="N82" s="10"/>
      <c r="O82" s="144"/>
    </row>
    <row r="83" spans="1:15" x14ac:dyDescent="0.25">
      <c r="A83" s="140"/>
      <c r="B83" s="132" t="s">
        <v>456</v>
      </c>
      <c r="C83" s="132"/>
      <c r="D83" s="16" t="s">
        <v>654</v>
      </c>
      <c r="E83" s="104">
        <v>0.02</v>
      </c>
      <c r="F83" s="13" t="s">
        <v>21</v>
      </c>
      <c r="G83" s="61"/>
      <c r="H83" s="62">
        <f>ROUND((G83*E83),2)</f>
        <v>0</v>
      </c>
      <c r="I83" s="61"/>
      <c r="J83" s="61"/>
      <c r="K83" s="62">
        <f>H83+J83</f>
        <v>0</v>
      </c>
      <c r="L83" s="15">
        <v>0</v>
      </c>
      <c r="M83" s="62">
        <f>ROUND((K83*(L83/100)),2)</f>
        <v>0</v>
      </c>
      <c r="N83" s="10"/>
      <c r="O83" s="144"/>
    </row>
    <row r="84" spans="1:15" x14ac:dyDescent="0.25">
      <c r="A84" s="140"/>
      <c r="B84" s="132" t="s">
        <v>457</v>
      </c>
      <c r="C84" s="132"/>
      <c r="D84" s="16" t="s">
        <v>654</v>
      </c>
      <c r="E84" s="104">
        <v>0.02</v>
      </c>
      <c r="F84" s="13" t="s">
        <v>22</v>
      </c>
      <c r="G84" s="61"/>
      <c r="H84" s="62">
        <f>ROUND((G84*E84),2)</f>
        <v>0</v>
      </c>
      <c r="I84" s="61"/>
      <c r="J84" s="61"/>
      <c r="K84" s="62">
        <f>H84+J84</f>
        <v>0</v>
      </c>
      <c r="L84" s="15">
        <v>20</v>
      </c>
      <c r="M84" s="62">
        <f>ROUND((K84*(L84/100)),2)</f>
        <v>0</v>
      </c>
      <c r="N84" s="10"/>
      <c r="O84" s="144"/>
    </row>
    <row r="85" spans="1:15" x14ac:dyDescent="0.25">
      <c r="A85" s="140"/>
      <c r="B85" s="132" t="s">
        <v>95</v>
      </c>
      <c r="C85" s="132"/>
      <c r="D85" s="16" t="s">
        <v>654</v>
      </c>
      <c r="E85" s="104">
        <v>0.02</v>
      </c>
      <c r="F85" s="13" t="s">
        <v>8</v>
      </c>
      <c r="G85" s="61"/>
      <c r="H85" s="62">
        <f>ROUND((G85*E85),2)</f>
        <v>0</v>
      </c>
      <c r="I85" s="61"/>
      <c r="J85" s="61"/>
      <c r="K85" s="62">
        <f>H85+J85</f>
        <v>0</v>
      </c>
      <c r="L85" s="15">
        <v>100</v>
      </c>
      <c r="M85" s="62">
        <f>ROUND((K85*(L85/100)),2)</f>
        <v>0</v>
      </c>
      <c r="N85" s="10"/>
      <c r="O85" s="144"/>
    </row>
    <row r="86" spans="1:15" x14ac:dyDescent="0.25">
      <c r="A86" s="140"/>
      <c r="B86" s="132" t="s">
        <v>96</v>
      </c>
      <c r="C86" s="132"/>
      <c r="D86" s="32" t="s">
        <v>655</v>
      </c>
      <c r="E86" s="104"/>
      <c r="F86" s="13"/>
      <c r="G86" s="62">
        <f>G83+G84+G85</f>
        <v>0</v>
      </c>
      <c r="H86" s="62">
        <f>H83+H84+H85</f>
        <v>0</v>
      </c>
      <c r="I86" s="62">
        <f>I83+I84+I85</f>
        <v>0</v>
      </c>
      <c r="J86" s="62">
        <f>J83+J84+J85</f>
        <v>0</v>
      </c>
      <c r="K86" s="62">
        <f>K83+K84+K85</f>
        <v>0</v>
      </c>
      <c r="L86" s="15"/>
      <c r="M86" s="62">
        <f>M83+M84+M85</f>
        <v>0</v>
      </c>
      <c r="N86" s="10"/>
      <c r="O86" s="144"/>
    </row>
    <row r="87" spans="1:15" x14ac:dyDescent="0.25">
      <c r="A87" s="140"/>
      <c r="B87" s="132" t="s">
        <v>97</v>
      </c>
      <c r="C87" s="132"/>
      <c r="D87" s="16" t="s">
        <v>656</v>
      </c>
      <c r="E87" s="104">
        <v>0.1</v>
      </c>
      <c r="F87" s="13" t="s">
        <v>21</v>
      </c>
      <c r="G87" s="61"/>
      <c r="H87" s="62">
        <f>ROUND((G87*E87),2)</f>
        <v>0</v>
      </c>
      <c r="I87" s="61"/>
      <c r="J87" s="61"/>
      <c r="K87" s="62">
        <f>H87+J87</f>
        <v>0</v>
      </c>
      <c r="L87" s="15">
        <v>0</v>
      </c>
      <c r="M87" s="62">
        <f>ROUND((K87*(L87/100)),2)</f>
        <v>0</v>
      </c>
      <c r="N87" s="10"/>
      <c r="O87" s="144"/>
    </row>
    <row r="88" spans="1:15" x14ac:dyDescent="0.25">
      <c r="A88" s="140"/>
      <c r="B88" s="132" t="s">
        <v>98</v>
      </c>
      <c r="C88" s="132"/>
      <c r="D88" s="16" t="s">
        <v>656</v>
      </c>
      <c r="E88" s="104">
        <v>0.1</v>
      </c>
      <c r="F88" s="13" t="s">
        <v>22</v>
      </c>
      <c r="G88" s="61"/>
      <c r="H88" s="62">
        <f>ROUND((G88*E88),2)</f>
        <v>0</v>
      </c>
      <c r="I88" s="61"/>
      <c r="J88" s="61"/>
      <c r="K88" s="62">
        <f>H88+J88</f>
        <v>0</v>
      </c>
      <c r="L88" s="15">
        <v>20</v>
      </c>
      <c r="M88" s="62">
        <f>ROUND((K88*(L88/100)),2)</f>
        <v>0</v>
      </c>
      <c r="N88" s="10"/>
      <c r="O88" s="144"/>
    </row>
    <row r="89" spans="1:15" x14ac:dyDescent="0.25">
      <c r="A89" s="140"/>
      <c r="B89" s="132" t="s">
        <v>99</v>
      </c>
      <c r="C89" s="132"/>
      <c r="D89" s="16" t="s">
        <v>656</v>
      </c>
      <c r="E89" s="104">
        <v>0.1</v>
      </c>
      <c r="F89" s="13" t="s">
        <v>8</v>
      </c>
      <c r="G89" s="61"/>
      <c r="H89" s="62">
        <f>ROUND((G89*E89),2)</f>
        <v>0</v>
      </c>
      <c r="I89" s="61"/>
      <c r="J89" s="61"/>
      <c r="K89" s="62">
        <f>H89+J89</f>
        <v>0</v>
      </c>
      <c r="L89" s="15">
        <v>100</v>
      </c>
      <c r="M89" s="62">
        <f>ROUND((K89*(L89/100)),2)</f>
        <v>0</v>
      </c>
      <c r="N89" s="10"/>
      <c r="O89" s="144"/>
    </row>
    <row r="90" spans="1:15" x14ac:dyDescent="0.25">
      <c r="A90" s="140"/>
      <c r="B90" s="132" t="s">
        <v>100</v>
      </c>
      <c r="C90" s="132"/>
      <c r="D90" s="32" t="s">
        <v>655</v>
      </c>
      <c r="E90" s="104"/>
      <c r="F90" s="13"/>
      <c r="G90" s="62">
        <f>G87+G88+G89</f>
        <v>0</v>
      </c>
      <c r="H90" s="62">
        <f>H87+H88+H89</f>
        <v>0</v>
      </c>
      <c r="I90" s="62">
        <f>I87+I88+I89</f>
        <v>0</v>
      </c>
      <c r="J90" s="62">
        <f>J87+J88+J89</f>
        <v>0</v>
      </c>
      <c r="K90" s="62">
        <f>K87+K88+K89</f>
        <v>0</v>
      </c>
      <c r="L90" s="15"/>
      <c r="M90" s="62">
        <f>M87+M88+M89</f>
        <v>0</v>
      </c>
      <c r="N90" s="10"/>
      <c r="O90" s="144"/>
    </row>
    <row r="91" spans="1:15" x14ac:dyDescent="0.25">
      <c r="A91" s="140"/>
      <c r="B91" s="132" t="s">
        <v>101</v>
      </c>
      <c r="C91" s="132"/>
      <c r="D91" s="16" t="s">
        <v>657</v>
      </c>
      <c r="E91" s="104">
        <v>0.15</v>
      </c>
      <c r="F91" s="13" t="s">
        <v>21</v>
      </c>
      <c r="G91" s="61"/>
      <c r="H91" s="62">
        <f>ROUND((G91*E91),2)</f>
        <v>0</v>
      </c>
      <c r="I91" s="61"/>
      <c r="J91" s="61"/>
      <c r="K91" s="62">
        <f>H91+J91</f>
        <v>0</v>
      </c>
      <c r="L91" s="15">
        <v>0</v>
      </c>
      <c r="M91" s="62">
        <f>ROUND((K91*(L91/100)),2)</f>
        <v>0</v>
      </c>
      <c r="N91" s="10"/>
      <c r="O91" s="144"/>
    </row>
    <row r="92" spans="1:15" x14ac:dyDescent="0.25">
      <c r="A92" s="140"/>
      <c r="B92" s="132" t="s">
        <v>102</v>
      </c>
      <c r="C92" s="132"/>
      <c r="D92" s="16" t="s">
        <v>657</v>
      </c>
      <c r="E92" s="104">
        <v>0.15</v>
      </c>
      <c r="F92" s="13" t="s">
        <v>22</v>
      </c>
      <c r="G92" s="61"/>
      <c r="H92" s="62">
        <f>ROUND((G92*E92),2)</f>
        <v>0</v>
      </c>
      <c r="I92" s="61"/>
      <c r="J92" s="61"/>
      <c r="K92" s="62">
        <f>H92+J92</f>
        <v>0</v>
      </c>
      <c r="L92" s="15">
        <v>20</v>
      </c>
      <c r="M92" s="62">
        <f>ROUND((K92*(L92/100)),2)</f>
        <v>0</v>
      </c>
      <c r="N92" s="10"/>
      <c r="O92" s="144"/>
    </row>
    <row r="93" spans="1:15" x14ac:dyDescent="0.25">
      <c r="A93" s="140"/>
      <c r="B93" s="132" t="s">
        <v>103</v>
      </c>
      <c r="C93" s="132"/>
      <c r="D93" s="16" t="s">
        <v>657</v>
      </c>
      <c r="E93" s="104">
        <v>0.15</v>
      </c>
      <c r="F93" s="13" t="s">
        <v>8</v>
      </c>
      <c r="G93" s="61"/>
      <c r="H93" s="62">
        <f>ROUND((G93*E93),2)</f>
        <v>0</v>
      </c>
      <c r="I93" s="61"/>
      <c r="J93" s="61"/>
      <c r="K93" s="62">
        <f>H93+J93</f>
        <v>0</v>
      </c>
      <c r="L93" s="15">
        <v>100</v>
      </c>
      <c r="M93" s="62">
        <f>ROUND((K93*(L93/100)),2)</f>
        <v>0</v>
      </c>
      <c r="N93" s="10"/>
      <c r="O93" s="144"/>
    </row>
    <row r="94" spans="1:15" x14ac:dyDescent="0.25">
      <c r="A94" s="140"/>
      <c r="B94" s="132" t="s">
        <v>104</v>
      </c>
      <c r="C94" s="132"/>
      <c r="D94" s="90" t="s">
        <v>655</v>
      </c>
      <c r="E94" s="125"/>
      <c r="F94" s="63"/>
      <c r="G94" s="62">
        <f>G91+G92+G93</f>
        <v>0</v>
      </c>
      <c r="H94" s="62">
        <f>H91+H92+H93</f>
        <v>0</v>
      </c>
      <c r="I94" s="62">
        <f>I91+I92+I93</f>
        <v>0</v>
      </c>
      <c r="J94" s="62">
        <f>J91+J92+J93</f>
        <v>0</v>
      </c>
      <c r="K94" s="62">
        <f>K91+K92+K93</f>
        <v>0</v>
      </c>
      <c r="L94" s="64"/>
      <c r="M94" s="62">
        <f>M91+M92+M93</f>
        <v>0</v>
      </c>
      <c r="N94" s="10"/>
      <c r="O94" s="144"/>
    </row>
    <row r="95" spans="1:15" x14ac:dyDescent="0.25">
      <c r="A95" s="140"/>
      <c r="B95" s="132"/>
      <c r="C95" s="132"/>
      <c r="D95" s="91"/>
      <c r="E95" s="115"/>
      <c r="F95" s="69"/>
      <c r="G95" s="115"/>
      <c r="H95" s="115"/>
      <c r="I95" s="115"/>
      <c r="J95" s="115"/>
      <c r="K95" s="115"/>
      <c r="L95" s="82"/>
      <c r="M95" s="112"/>
      <c r="N95" s="10"/>
      <c r="O95" s="144"/>
    </row>
    <row r="96" spans="1:15" x14ac:dyDescent="0.25">
      <c r="A96" s="140"/>
      <c r="B96" s="132" t="s">
        <v>290</v>
      </c>
      <c r="C96" s="132"/>
      <c r="D96" s="92" t="s">
        <v>265</v>
      </c>
      <c r="E96" s="128"/>
      <c r="F96" s="93" t="s">
        <v>256</v>
      </c>
      <c r="G96" s="62">
        <f>G82+G68+G54+G40+G26+G12</f>
        <v>0</v>
      </c>
      <c r="H96" s="62">
        <f>H82+H68+H54+H40+H26+H12</f>
        <v>0</v>
      </c>
      <c r="I96" s="62">
        <f>I82+I68+I54+I40+I26+I12</f>
        <v>0</v>
      </c>
      <c r="J96" s="62">
        <f>J82+J68+J54+J40+J26+J12</f>
        <v>0</v>
      </c>
      <c r="K96" s="62">
        <f>K82+K68+K54+K40+K26+K12</f>
        <v>0</v>
      </c>
      <c r="L96" s="94"/>
      <c r="M96" s="62">
        <f>M82+M68+M54+M40+M26+M12</f>
        <v>0</v>
      </c>
      <c r="N96" s="10"/>
      <c r="O96" s="144"/>
    </row>
    <row r="97" spans="1:15" x14ac:dyDescent="0.25">
      <c r="A97" s="140"/>
      <c r="B97" s="132"/>
      <c r="C97" s="132"/>
      <c r="D97" s="88"/>
      <c r="E97" s="108"/>
      <c r="F97" s="83"/>
      <c r="G97" s="108"/>
      <c r="H97" s="108"/>
      <c r="I97" s="108"/>
      <c r="J97" s="108"/>
      <c r="K97" s="108"/>
      <c r="L97" s="85"/>
      <c r="M97" s="109"/>
      <c r="N97" s="10"/>
      <c r="O97" s="144"/>
    </row>
    <row r="98" spans="1:15" ht="21" x14ac:dyDescent="0.25">
      <c r="A98" s="140"/>
      <c r="B98" s="132"/>
      <c r="C98" s="132"/>
      <c r="D98" s="41" t="s">
        <v>658</v>
      </c>
      <c r="E98" s="107"/>
      <c r="F98" s="46"/>
      <c r="G98" s="107"/>
      <c r="H98" s="107"/>
      <c r="I98" s="107"/>
      <c r="J98" s="107"/>
      <c r="K98" s="107"/>
      <c r="L98" s="48"/>
      <c r="M98" s="120"/>
      <c r="N98" s="10"/>
      <c r="O98" s="144"/>
    </row>
    <row r="99" spans="1:15" ht="15.75" customHeight="1" x14ac:dyDescent="0.25">
      <c r="A99" s="140"/>
      <c r="B99" s="132"/>
      <c r="C99" s="132"/>
      <c r="D99" s="121"/>
      <c r="E99" s="110"/>
      <c r="F99" s="86"/>
      <c r="G99" s="110"/>
      <c r="H99" s="110"/>
      <c r="I99" s="110"/>
      <c r="J99" s="110"/>
      <c r="K99" s="110"/>
      <c r="L99" s="87"/>
      <c r="M99" s="111"/>
      <c r="N99" s="10"/>
      <c r="O99" s="144"/>
    </row>
    <row r="100" spans="1:15" x14ac:dyDescent="0.25">
      <c r="A100" s="140"/>
      <c r="B100" s="132" t="s">
        <v>291</v>
      </c>
      <c r="C100" s="132"/>
      <c r="D100" s="43" t="s">
        <v>266</v>
      </c>
      <c r="E100" s="123"/>
      <c r="F100" s="44"/>
      <c r="G100" s="62">
        <f>G104+G108+G112</f>
        <v>0</v>
      </c>
      <c r="H100" s="62">
        <f>H104+H108+H112</f>
        <v>0</v>
      </c>
      <c r="I100" s="62">
        <f>I104+I108+I112</f>
        <v>0</v>
      </c>
      <c r="J100" s="62">
        <f>J104+J108+J112</f>
        <v>0</v>
      </c>
      <c r="K100" s="62">
        <f>K104+K108+K112</f>
        <v>0</v>
      </c>
      <c r="L100" s="45"/>
      <c r="M100" s="62">
        <f>M104+M108+M112</f>
        <v>0</v>
      </c>
      <c r="N100" s="10"/>
      <c r="O100" s="144"/>
    </row>
    <row r="101" spans="1:15" x14ac:dyDescent="0.25">
      <c r="A101" s="140"/>
      <c r="B101" s="132" t="s">
        <v>122</v>
      </c>
      <c r="C101" s="132"/>
      <c r="D101" s="16" t="s">
        <v>654</v>
      </c>
      <c r="E101" s="104">
        <v>5.0000000000000001E-3</v>
      </c>
      <c r="F101" s="13" t="s">
        <v>21</v>
      </c>
      <c r="G101" s="61"/>
      <c r="H101" s="62">
        <f>ROUND((G101*E101),2)</f>
        <v>0</v>
      </c>
      <c r="I101" s="61"/>
      <c r="J101" s="61"/>
      <c r="K101" s="62">
        <f>H101+J101</f>
        <v>0</v>
      </c>
      <c r="L101" s="15">
        <v>0</v>
      </c>
      <c r="M101" s="62">
        <f>ROUND((K101*(L101/100)),2)</f>
        <v>0</v>
      </c>
      <c r="N101" s="10"/>
      <c r="O101" s="144"/>
    </row>
    <row r="102" spans="1:15" x14ac:dyDescent="0.25">
      <c r="A102" s="140"/>
      <c r="B102" s="132" t="s">
        <v>315</v>
      </c>
      <c r="C102" s="132"/>
      <c r="D102" s="16" t="s">
        <v>654</v>
      </c>
      <c r="E102" s="104">
        <v>5.0000000000000001E-3</v>
      </c>
      <c r="F102" s="13" t="s">
        <v>22</v>
      </c>
      <c r="G102" s="61"/>
      <c r="H102" s="62">
        <f>ROUND((G102*E102),2)</f>
        <v>0</v>
      </c>
      <c r="I102" s="61"/>
      <c r="J102" s="61"/>
      <c r="K102" s="62">
        <f>H102+J102</f>
        <v>0</v>
      </c>
      <c r="L102" s="15">
        <v>20</v>
      </c>
      <c r="M102" s="62">
        <f>ROUND((K102*(L102/100)),2)</f>
        <v>0</v>
      </c>
      <c r="N102" s="10"/>
      <c r="O102" s="144"/>
    </row>
    <row r="103" spans="1:15" x14ac:dyDescent="0.25">
      <c r="A103" s="140"/>
      <c r="B103" s="132" t="s">
        <v>1186</v>
      </c>
      <c r="C103" s="132"/>
      <c r="D103" s="16" t="s">
        <v>654</v>
      </c>
      <c r="E103" s="104">
        <v>5.0000000000000001E-3</v>
      </c>
      <c r="F103" s="13" t="s">
        <v>8</v>
      </c>
      <c r="G103" s="61"/>
      <c r="H103" s="62">
        <f>ROUND((G103*E103),2)</f>
        <v>0</v>
      </c>
      <c r="I103" s="61"/>
      <c r="J103" s="61"/>
      <c r="K103" s="62">
        <f>H103+J103</f>
        <v>0</v>
      </c>
      <c r="L103" s="15">
        <v>100</v>
      </c>
      <c r="M103" s="62">
        <f>ROUND((K103*(L103/100)),2)</f>
        <v>0</v>
      </c>
      <c r="N103" s="10"/>
      <c r="O103" s="144"/>
    </row>
    <row r="104" spans="1:15" x14ac:dyDescent="0.25">
      <c r="A104" s="140"/>
      <c r="B104" s="132" t="s">
        <v>1187</v>
      </c>
      <c r="C104" s="132"/>
      <c r="D104" s="32" t="s">
        <v>655</v>
      </c>
      <c r="E104" s="104"/>
      <c r="F104" s="13"/>
      <c r="G104" s="62">
        <f>G103+G102+G101</f>
        <v>0</v>
      </c>
      <c r="H104" s="62">
        <f>H103+H102+H101</f>
        <v>0</v>
      </c>
      <c r="I104" s="62">
        <f>I103+I102+I101</f>
        <v>0</v>
      </c>
      <c r="J104" s="62">
        <f>J103+J102+J101</f>
        <v>0</v>
      </c>
      <c r="K104" s="62">
        <f>K103+K102+K101</f>
        <v>0</v>
      </c>
      <c r="L104" s="15"/>
      <c r="M104" s="62">
        <f>M103+M102+M101</f>
        <v>0</v>
      </c>
      <c r="N104" s="10"/>
      <c r="O104" s="144"/>
    </row>
    <row r="105" spans="1:15" x14ac:dyDescent="0.25">
      <c r="A105" s="140"/>
      <c r="B105" s="132" t="s">
        <v>176</v>
      </c>
      <c r="C105" s="132"/>
      <c r="D105" s="16" t="s">
        <v>656</v>
      </c>
      <c r="E105" s="104">
        <v>0.01</v>
      </c>
      <c r="F105" s="13" t="s">
        <v>21</v>
      </c>
      <c r="G105" s="61"/>
      <c r="H105" s="62">
        <f>ROUND((G105*E105),2)</f>
        <v>0</v>
      </c>
      <c r="I105" s="61"/>
      <c r="J105" s="61"/>
      <c r="K105" s="62">
        <f>H105+J105</f>
        <v>0</v>
      </c>
      <c r="L105" s="15">
        <v>0</v>
      </c>
      <c r="M105" s="62">
        <f>ROUND((K105*(L105/100)),2)</f>
        <v>0</v>
      </c>
      <c r="N105" s="10"/>
      <c r="O105" s="144"/>
    </row>
    <row r="106" spans="1:15" x14ac:dyDescent="0.25">
      <c r="A106" s="140"/>
      <c r="B106" s="132" t="s">
        <v>177</v>
      </c>
      <c r="C106" s="132"/>
      <c r="D106" s="16" t="s">
        <v>656</v>
      </c>
      <c r="E106" s="104">
        <v>0.01</v>
      </c>
      <c r="F106" s="13" t="s">
        <v>22</v>
      </c>
      <c r="G106" s="61"/>
      <c r="H106" s="62">
        <f>ROUND((G106*E106),2)</f>
        <v>0</v>
      </c>
      <c r="I106" s="61"/>
      <c r="J106" s="61"/>
      <c r="K106" s="62">
        <f>H106+J106</f>
        <v>0</v>
      </c>
      <c r="L106" s="15">
        <v>20</v>
      </c>
      <c r="M106" s="62">
        <f>ROUND((K106*(L106/100)),2)</f>
        <v>0</v>
      </c>
      <c r="N106" s="10"/>
      <c r="O106" s="144"/>
    </row>
    <row r="107" spans="1:15" x14ac:dyDescent="0.25">
      <c r="A107" s="140"/>
      <c r="B107" s="132" t="s">
        <v>178</v>
      </c>
      <c r="C107" s="132"/>
      <c r="D107" s="16" t="s">
        <v>656</v>
      </c>
      <c r="E107" s="104">
        <v>0.01</v>
      </c>
      <c r="F107" s="13" t="s">
        <v>8</v>
      </c>
      <c r="G107" s="61"/>
      <c r="H107" s="62">
        <f>ROUND((G107*E107),2)</f>
        <v>0</v>
      </c>
      <c r="I107" s="61"/>
      <c r="J107" s="61"/>
      <c r="K107" s="62">
        <f>H107+J107</f>
        <v>0</v>
      </c>
      <c r="L107" s="15">
        <v>100</v>
      </c>
      <c r="M107" s="62">
        <f>ROUND((K107*(L107/100)),2)</f>
        <v>0</v>
      </c>
      <c r="N107" s="10"/>
      <c r="O107" s="144"/>
    </row>
    <row r="108" spans="1:15" x14ac:dyDescent="0.25">
      <c r="A108" s="140"/>
      <c r="B108" s="132" t="s">
        <v>179</v>
      </c>
      <c r="C108" s="132"/>
      <c r="D108" s="32" t="s">
        <v>655</v>
      </c>
      <c r="E108" s="104"/>
      <c r="F108" s="13"/>
      <c r="G108" s="62">
        <f>G107+G106+G105</f>
        <v>0</v>
      </c>
      <c r="H108" s="62">
        <f>H107+H106+H105</f>
        <v>0</v>
      </c>
      <c r="I108" s="62">
        <f>I107+I106+I105</f>
        <v>0</v>
      </c>
      <c r="J108" s="62">
        <f>J107+J106+J105</f>
        <v>0</v>
      </c>
      <c r="K108" s="62">
        <f>K107+K106+K105</f>
        <v>0</v>
      </c>
      <c r="L108" s="15"/>
      <c r="M108" s="62">
        <f>M107+M106+M105</f>
        <v>0</v>
      </c>
      <c r="N108" s="10"/>
      <c r="O108" s="144"/>
    </row>
    <row r="109" spans="1:15" x14ac:dyDescent="0.25">
      <c r="A109" s="140"/>
      <c r="B109" s="132" t="s">
        <v>1073</v>
      </c>
      <c r="C109" s="132"/>
      <c r="D109" s="16" t="s">
        <v>657</v>
      </c>
      <c r="E109" s="104">
        <v>0.03</v>
      </c>
      <c r="F109" s="13" t="s">
        <v>21</v>
      </c>
      <c r="G109" s="61"/>
      <c r="H109" s="62">
        <f>ROUND((G109*E109),2)</f>
        <v>0</v>
      </c>
      <c r="I109" s="61"/>
      <c r="J109" s="61"/>
      <c r="K109" s="62">
        <f>H109+J109</f>
        <v>0</v>
      </c>
      <c r="L109" s="15">
        <v>0</v>
      </c>
      <c r="M109" s="62">
        <f>ROUND((K109*(L109/100)),2)</f>
        <v>0</v>
      </c>
      <c r="N109" s="10"/>
      <c r="O109" s="144"/>
    </row>
    <row r="110" spans="1:15" x14ac:dyDescent="0.25">
      <c r="A110" s="140"/>
      <c r="B110" s="132" t="s">
        <v>1074</v>
      </c>
      <c r="C110" s="132"/>
      <c r="D110" s="16" t="s">
        <v>657</v>
      </c>
      <c r="E110" s="104">
        <v>0.03</v>
      </c>
      <c r="F110" s="13" t="s">
        <v>22</v>
      </c>
      <c r="G110" s="61"/>
      <c r="H110" s="62">
        <f>ROUND((G110*E110),2)</f>
        <v>0</v>
      </c>
      <c r="I110" s="61"/>
      <c r="J110" s="61"/>
      <c r="K110" s="62">
        <f>H110+J110</f>
        <v>0</v>
      </c>
      <c r="L110" s="15">
        <v>20</v>
      </c>
      <c r="M110" s="62">
        <f>ROUND((K110*(L110/100)),2)</f>
        <v>0</v>
      </c>
      <c r="N110" s="10"/>
      <c r="O110" s="144"/>
    </row>
    <row r="111" spans="1:15" x14ac:dyDescent="0.25">
      <c r="A111" s="140"/>
      <c r="B111" s="132" t="s">
        <v>1075</v>
      </c>
      <c r="C111" s="132"/>
      <c r="D111" s="16" t="s">
        <v>657</v>
      </c>
      <c r="E111" s="104">
        <v>0.03</v>
      </c>
      <c r="F111" s="13" t="s">
        <v>8</v>
      </c>
      <c r="G111" s="61"/>
      <c r="H111" s="62">
        <f>ROUND((G111*E111),2)</f>
        <v>0</v>
      </c>
      <c r="I111" s="61"/>
      <c r="J111" s="61"/>
      <c r="K111" s="62">
        <f>H111+J111</f>
        <v>0</v>
      </c>
      <c r="L111" s="15">
        <v>100</v>
      </c>
      <c r="M111" s="62">
        <f>ROUND((K111*(L111/100)),2)</f>
        <v>0</v>
      </c>
      <c r="N111" s="10"/>
      <c r="O111" s="144"/>
    </row>
    <row r="112" spans="1:15" x14ac:dyDescent="0.25">
      <c r="A112" s="140"/>
      <c r="B112" s="132" t="s">
        <v>1076</v>
      </c>
      <c r="C112" s="132"/>
      <c r="D112" s="90" t="s">
        <v>655</v>
      </c>
      <c r="E112" s="125"/>
      <c r="F112" s="63"/>
      <c r="G112" s="62">
        <f>G111+G110+G109</f>
        <v>0</v>
      </c>
      <c r="H112" s="62">
        <f>H111+H110+H109</f>
        <v>0</v>
      </c>
      <c r="I112" s="62">
        <f>I111+I110+I109</f>
        <v>0</v>
      </c>
      <c r="J112" s="62">
        <f>J111+J110+J109</f>
        <v>0</v>
      </c>
      <c r="K112" s="62">
        <f>K111+K110+K109</f>
        <v>0</v>
      </c>
      <c r="L112" s="64"/>
      <c r="M112" s="62">
        <f>M111+M110+M109</f>
        <v>0</v>
      </c>
      <c r="N112" s="10"/>
      <c r="O112" s="144"/>
    </row>
    <row r="113" spans="1:15" x14ac:dyDescent="0.25">
      <c r="A113" s="140"/>
      <c r="B113" s="132"/>
      <c r="C113" s="132"/>
      <c r="D113" s="91"/>
      <c r="E113" s="115"/>
      <c r="F113" s="69"/>
      <c r="G113" s="115"/>
      <c r="H113" s="115"/>
      <c r="I113" s="115"/>
      <c r="J113" s="115"/>
      <c r="K113" s="115"/>
      <c r="L113" s="82"/>
      <c r="M113" s="112"/>
      <c r="N113" s="10"/>
      <c r="O113" s="144"/>
    </row>
    <row r="114" spans="1:15" x14ac:dyDescent="0.25">
      <c r="A114" s="140"/>
      <c r="B114" s="132" t="s">
        <v>1077</v>
      </c>
      <c r="C114" s="132"/>
      <c r="D114" s="43" t="s">
        <v>267</v>
      </c>
      <c r="E114" s="123"/>
      <c r="F114" s="44"/>
      <c r="G114" s="62">
        <f>G118+G122+G126</f>
        <v>0</v>
      </c>
      <c r="H114" s="62">
        <f>H118+H122+H126</f>
        <v>0</v>
      </c>
      <c r="I114" s="62">
        <f>I118+I122+I126</f>
        <v>0</v>
      </c>
      <c r="J114" s="62">
        <f>J118+J122+J126</f>
        <v>0</v>
      </c>
      <c r="K114" s="62">
        <f>K118+K122+K126</f>
        <v>0</v>
      </c>
      <c r="L114" s="45"/>
      <c r="M114" s="62">
        <f>M118+M122+M126</f>
        <v>0</v>
      </c>
      <c r="N114" s="10"/>
      <c r="O114" s="144"/>
    </row>
    <row r="115" spans="1:15" x14ac:dyDescent="0.25">
      <c r="A115" s="140"/>
      <c r="B115" s="132" t="s">
        <v>1169</v>
      </c>
      <c r="C115" s="132"/>
      <c r="D115" s="16" t="s">
        <v>654</v>
      </c>
      <c r="E115" s="104">
        <v>5.0000000000000001E-3</v>
      </c>
      <c r="F115" s="13" t="s">
        <v>21</v>
      </c>
      <c r="G115" s="61"/>
      <c r="H115" s="62">
        <f>ROUND((G115*E115),2)</f>
        <v>0</v>
      </c>
      <c r="I115" s="61"/>
      <c r="J115" s="61"/>
      <c r="K115" s="62">
        <f>H115+J115</f>
        <v>0</v>
      </c>
      <c r="L115" s="15">
        <v>0</v>
      </c>
      <c r="M115" s="62">
        <f>ROUND((K115*(L115/100)),2)</f>
        <v>0</v>
      </c>
      <c r="N115" s="10"/>
      <c r="O115" s="144"/>
    </row>
    <row r="116" spans="1:15" x14ac:dyDescent="0.25">
      <c r="A116" s="140"/>
      <c r="B116" s="132" t="s">
        <v>1170</v>
      </c>
      <c r="C116" s="132"/>
      <c r="D116" s="16" t="s">
        <v>654</v>
      </c>
      <c r="E116" s="104">
        <v>5.0000000000000001E-3</v>
      </c>
      <c r="F116" s="13" t="s">
        <v>22</v>
      </c>
      <c r="G116" s="61"/>
      <c r="H116" s="62">
        <f>ROUND((G116*E116),2)</f>
        <v>0</v>
      </c>
      <c r="I116" s="61"/>
      <c r="J116" s="61"/>
      <c r="K116" s="62">
        <f>H116+J116</f>
        <v>0</v>
      </c>
      <c r="L116" s="15">
        <v>20</v>
      </c>
      <c r="M116" s="62">
        <f>ROUND((K116*(L116/100)),2)</f>
        <v>0</v>
      </c>
      <c r="N116" s="10"/>
      <c r="O116" s="144"/>
    </row>
    <row r="117" spans="1:15" x14ac:dyDescent="0.25">
      <c r="A117" s="140"/>
      <c r="B117" s="132" t="s">
        <v>180</v>
      </c>
      <c r="C117" s="132"/>
      <c r="D117" s="16" t="s">
        <v>654</v>
      </c>
      <c r="E117" s="104">
        <v>5.0000000000000001E-3</v>
      </c>
      <c r="F117" s="13" t="s">
        <v>8</v>
      </c>
      <c r="G117" s="61"/>
      <c r="H117" s="62">
        <f>ROUND((G117*E117),2)</f>
        <v>0</v>
      </c>
      <c r="I117" s="61"/>
      <c r="J117" s="61"/>
      <c r="K117" s="62">
        <f>H117+J117</f>
        <v>0</v>
      </c>
      <c r="L117" s="15">
        <v>100</v>
      </c>
      <c r="M117" s="62">
        <f>ROUND((K117*(L117/100)),2)</f>
        <v>0</v>
      </c>
      <c r="N117" s="10"/>
      <c r="O117" s="144"/>
    </row>
    <row r="118" spans="1:15" x14ac:dyDescent="0.25">
      <c r="A118" s="140"/>
      <c r="B118" s="132" t="s">
        <v>465</v>
      </c>
      <c r="C118" s="132"/>
      <c r="D118" s="32" t="s">
        <v>655</v>
      </c>
      <c r="E118" s="104"/>
      <c r="F118" s="13"/>
      <c r="G118" s="62">
        <f>G115+G116+G117</f>
        <v>0</v>
      </c>
      <c r="H118" s="62">
        <f>H115+H116+H117</f>
        <v>0</v>
      </c>
      <c r="I118" s="62">
        <f>I115+I116+I117</f>
        <v>0</v>
      </c>
      <c r="J118" s="62">
        <f>J115+J116+J117</f>
        <v>0</v>
      </c>
      <c r="K118" s="62">
        <f>K115+K116+K117</f>
        <v>0</v>
      </c>
      <c r="L118" s="15"/>
      <c r="M118" s="62">
        <f>M115+M116+M117</f>
        <v>0</v>
      </c>
      <c r="N118" s="10"/>
      <c r="O118" s="144"/>
    </row>
    <row r="119" spans="1:15" x14ac:dyDescent="0.25">
      <c r="A119" s="140"/>
      <c r="B119" s="132" t="s">
        <v>1195</v>
      </c>
      <c r="C119" s="132"/>
      <c r="D119" s="16" t="s">
        <v>656</v>
      </c>
      <c r="E119" s="104">
        <v>0.01</v>
      </c>
      <c r="F119" s="13" t="s">
        <v>21</v>
      </c>
      <c r="G119" s="61"/>
      <c r="H119" s="62">
        <f>ROUND((G119*E119),2)</f>
        <v>0</v>
      </c>
      <c r="I119" s="61"/>
      <c r="J119" s="61"/>
      <c r="K119" s="62">
        <f>H119+J119</f>
        <v>0</v>
      </c>
      <c r="L119" s="15">
        <v>0</v>
      </c>
      <c r="M119" s="62">
        <f>ROUND((K119*(L119/100)),2)</f>
        <v>0</v>
      </c>
      <c r="N119" s="10"/>
      <c r="O119" s="144"/>
    </row>
    <row r="120" spans="1:15" x14ac:dyDescent="0.25">
      <c r="A120" s="140"/>
      <c r="B120" s="132" t="s">
        <v>1161</v>
      </c>
      <c r="C120" s="132"/>
      <c r="D120" s="16" t="s">
        <v>656</v>
      </c>
      <c r="E120" s="104">
        <v>0.01</v>
      </c>
      <c r="F120" s="13" t="s">
        <v>22</v>
      </c>
      <c r="G120" s="61"/>
      <c r="H120" s="62">
        <f>ROUND((G120*E120),2)</f>
        <v>0</v>
      </c>
      <c r="I120" s="61"/>
      <c r="J120" s="61"/>
      <c r="K120" s="62">
        <f>H120+J120</f>
        <v>0</v>
      </c>
      <c r="L120" s="15">
        <v>20</v>
      </c>
      <c r="M120" s="62">
        <f>ROUND((K120*(L120/100)),2)</f>
        <v>0</v>
      </c>
      <c r="N120" s="10"/>
      <c r="O120" s="144"/>
    </row>
    <row r="121" spans="1:15" x14ac:dyDescent="0.25">
      <c r="A121" s="140"/>
      <c r="B121" s="132" t="s">
        <v>1162</v>
      </c>
      <c r="C121" s="132"/>
      <c r="D121" s="16" t="s">
        <v>656</v>
      </c>
      <c r="E121" s="104">
        <v>0.01</v>
      </c>
      <c r="F121" s="13" t="s">
        <v>8</v>
      </c>
      <c r="G121" s="61"/>
      <c r="H121" s="62">
        <f>ROUND((G121*E121),2)</f>
        <v>0</v>
      </c>
      <c r="I121" s="61"/>
      <c r="J121" s="61"/>
      <c r="K121" s="62">
        <f>H121+J121</f>
        <v>0</v>
      </c>
      <c r="L121" s="15">
        <v>100</v>
      </c>
      <c r="M121" s="62">
        <f>ROUND((K121*(L121/100)),2)</f>
        <v>0</v>
      </c>
      <c r="N121" s="10"/>
      <c r="O121" s="144"/>
    </row>
    <row r="122" spans="1:15" x14ac:dyDescent="0.25">
      <c r="A122" s="140"/>
      <c r="B122" s="132" t="s">
        <v>1171</v>
      </c>
      <c r="C122" s="132"/>
      <c r="D122" s="32" t="s">
        <v>655</v>
      </c>
      <c r="E122" s="104"/>
      <c r="F122" s="13"/>
      <c r="G122" s="62">
        <f>G119+G120+G121</f>
        <v>0</v>
      </c>
      <c r="H122" s="62">
        <f>H119+H120+H121</f>
        <v>0</v>
      </c>
      <c r="I122" s="62">
        <f>I119+I120+I121</f>
        <v>0</v>
      </c>
      <c r="J122" s="62">
        <f>J119+J120+J121</f>
        <v>0</v>
      </c>
      <c r="K122" s="62">
        <f>K119+K120+K121</f>
        <v>0</v>
      </c>
      <c r="L122" s="15"/>
      <c r="M122" s="62">
        <f>M119+M120+M121</f>
        <v>0</v>
      </c>
      <c r="N122" s="10"/>
      <c r="O122" s="144"/>
    </row>
    <row r="123" spans="1:15" x14ac:dyDescent="0.25">
      <c r="A123" s="140"/>
      <c r="B123" s="132" t="s">
        <v>397</v>
      </c>
      <c r="C123" s="132"/>
      <c r="D123" s="16" t="s">
        <v>657</v>
      </c>
      <c r="E123" s="104">
        <v>0.03</v>
      </c>
      <c r="F123" s="13" t="s">
        <v>21</v>
      </c>
      <c r="G123" s="61"/>
      <c r="H123" s="62">
        <f>ROUND((G123*E123),2)</f>
        <v>0</v>
      </c>
      <c r="I123" s="61"/>
      <c r="J123" s="61"/>
      <c r="K123" s="62">
        <f>H123+J123</f>
        <v>0</v>
      </c>
      <c r="L123" s="15">
        <v>0</v>
      </c>
      <c r="M123" s="62">
        <f>ROUND((K123*(L123/100)),2)</f>
        <v>0</v>
      </c>
      <c r="N123" s="10"/>
      <c r="O123" s="144"/>
    </row>
    <row r="124" spans="1:15" x14ac:dyDescent="0.25">
      <c r="A124" s="140"/>
      <c r="B124" s="132" t="s">
        <v>1039</v>
      </c>
      <c r="C124" s="132"/>
      <c r="D124" s="16" t="s">
        <v>657</v>
      </c>
      <c r="E124" s="104">
        <v>0.03</v>
      </c>
      <c r="F124" s="13" t="s">
        <v>22</v>
      </c>
      <c r="G124" s="61"/>
      <c r="H124" s="62">
        <f>ROUND((G124*E124),2)</f>
        <v>0</v>
      </c>
      <c r="I124" s="61"/>
      <c r="J124" s="61"/>
      <c r="K124" s="62">
        <f>H124+J124</f>
        <v>0</v>
      </c>
      <c r="L124" s="15">
        <v>20</v>
      </c>
      <c r="M124" s="62">
        <f>ROUND((K124*(L124/100)),2)</f>
        <v>0</v>
      </c>
      <c r="N124" s="10"/>
      <c r="O124" s="144"/>
    </row>
    <row r="125" spans="1:15" x14ac:dyDescent="0.25">
      <c r="A125" s="140"/>
      <c r="B125" s="132" t="s">
        <v>1040</v>
      </c>
      <c r="C125" s="132"/>
      <c r="D125" s="16" t="s">
        <v>657</v>
      </c>
      <c r="E125" s="104">
        <v>0.03</v>
      </c>
      <c r="F125" s="13" t="s">
        <v>8</v>
      </c>
      <c r="G125" s="61"/>
      <c r="H125" s="62">
        <f>ROUND((G125*E125),2)</f>
        <v>0</v>
      </c>
      <c r="I125" s="61"/>
      <c r="J125" s="61"/>
      <c r="K125" s="62">
        <f>H125+J125</f>
        <v>0</v>
      </c>
      <c r="L125" s="15">
        <v>100</v>
      </c>
      <c r="M125" s="62">
        <f>ROUND((K125*(L125/100)),2)</f>
        <v>0</v>
      </c>
      <c r="N125" s="10"/>
      <c r="O125" s="144"/>
    </row>
    <row r="126" spans="1:15" x14ac:dyDescent="0.25">
      <c r="A126" s="140"/>
      <c r="B126" s="132" t="s">
        <v>1041</v>
      </c>
      <c r="C126" s="132"/>
      <c r="D126" s="90" t="s">
        <v>655</v>
      </c>
      <c r="E126" s="125"/>
      <c r="F126" s="63"/>
      <c r="G126" s="62">
        <f>G125+G124+G123</f>
        <v>0</v>
      </c>
      <c r="H126" s="62">
        <f>H125+H124+H123</f>
        <v>0</v>
      </c>
      <c r="I126" s="62">
        <f>I125+I124+I123</f>
        <v>0</v>
      </c>
      <c r="J126" s="62">
        <f>J125+J124+J123</f>
        <v>0</v>
      </c>
      <c r="K126" s="62">
        <f>K125+K124+K123</f>
        <v>0</v>
      </c>
      <c r="L126" s="64"/>
      <c r="M126" s="62">
        <f>M125+M124+M123</f>
        <v>0</v>
      </c>
      <c r="N126" s="10"/>
      <c r="O126" s="144"/>
    </row>
    <row r="127" spans="1:15" x14ac:dyDescent="0.25">
      <c r="A127" s="140"/>
      <c r="B127" s="132"/>
      <c r="C127" s="132"/>
      <c r="D127" s="91"/>
      <c r="E127" s="115"/>
      <c r="F127" s="69"/>
      <c r="G127" s="115"/>
      <c r="H127" s="115"/>
      <c r="I127" s="115"/>
      <c r="J127" s="115"/>
      <c r="K127" s="115"/>
      <c r="L127" s="82"/>
      <c r="M127" s="112"/>
      <c r="N127" s="10"/>
      <c r="O127" s="144"/>
    </row>
    <row r="128" spans="1:15" x14ac:dyDescent="0.25">
      <c r="A128" s="140"/>
      <c r="B128" s="132" t="s">
        <v>1042</v>
      </c>
      <c r="C128" s="132"/>
      <c r="D128" s="43" t="s">
        <v>268</v>
      </c>
      <c r="E128" s="123"/>
      <c r="F128" s="44"/>
      <c r="G128" s="62">
        <f>G132+G136+G140</f>
        <v>0</v>
      </c>
      <c r="H128" s="62">
        <f>H132+H136+H140</f>
        <v>0</v>
      </c>
      <c r="I128" s="62">
        <f>I132+I136+I140</f>
        <v>0</v>
      </c>
      <c r="J128" s="62">
        <f>J132+J136+J140</f>
        <v>0</v>
      </c>
      <c r="K128" s="62">
        <f>K132+K136+K140</f>
        <v>0</v>
      </c>
      <c r="L128" s="45"/>
      <c r="M128" s="62">
        <f>M132+M136+M140</f>
        <v>0</v>
      </c>
      <c r="N128" s="10"/>
      <c r="O128" s="144"/>
    </row>
    <row r="129" spans="1:15" x14ac:dyDescent="0.25">
      <c r="A129" s="140"/>
      <c r="B129" s="132" t="s">
        <v>1038</v>
      </c>
      <c r="C129" s="132"/>
      <c r="D129" s="16" t="s">
        <v>654</v>
      </c>
      <c r="E129" s="104">
        <v>5.0000000000000001E-3</v>
      </c>
      <c r="F129" s="13" t="s">
        <v>21</v>
      </c>
      <c r="G129" s="61"/>
      <c r="H129" s="62">
        <f>ROUND((G129*E129),2)</f>
        <v>0</v>
      </c>
      <c r="I129" s="61"/>
      <c r="J129" s="61"/>
      <c r="K129" s="62">
        <f>H129+J129</f>
        <v>0</v>
      </c>
      <c r="L129" s="15">
        <v>0</v>
      </c>
      <c r="M129" s="62">
        <f>ROUND((K129*(L129/100)),2)</f>
        <v>0</v>
      </c>
      <c r="N129" s="10"/>
      <c r="O129" s="144"/>
    </row>
    <row r="130" spans="1:15" x14ac:dyDescent="0.25">
      <c r="A130" s="140"/>
      <c r="B130" s="132" t="s">
        <v>67</v>
      </c>
      <c r="C130" s="132"/>
      <c r="D130" s="16" t="s">
        <v>654</v>
      </c>
      <c r="E130" s="104">
        <v>5.0000000000000001E-3</v>
      </c>
      <c r="F130" s="13" t="s">
        <v>22</v>
      </c>
      <c r="G130" s="61"/>
      <c r="H130" s="62">
        <f>ROUND((G130*E130),2)</f>
        <v>0</v>
      </c>
      <c r="I130" s="61"/>
      <c r="J130" s="61"/>
      <c r="K130" s="62">
        <f>H130+J130</f>
        <v>0</v>
      </c>
      <c r="L130" s="15">
        <v>20</v>
      </c>
      <c r="M130" s="62">
        <f>ROUND((K130*(L130/100)),2)</f>
        <v>0</v>
      </c>
      <c r="N130" s="10"/>
      <c r="O130" s="144"/>
    </row>
    <row r="131" spans="1:15" x14ac:dyDescent="0.25">
      <c r="A131" s="140"/>
      <c r="B131" s="132" t="s">
        <v>68</v>
      </c>
      <c r="C131" s="132"/>
      <c r="D131" s="16" t="s">
        <v>654</v>
      </c>
      <c r="E131" s="104">
        <v>5.0000000000000001E-3</v>
      </c>
      <c r="F131" s="13" t="s">
        <v>8</v>
      </c>
      <c r="G131" s="61"/>
      <c r="H131" s="62">
        <f>ROUND((G131*E131),2)</f>
        <v>0</v>
      </c>
      <c r="I131" s="61"/>
      <c r="J131" s="61"/>
      <c r="K131" s="62">
        <f>H131+J131</f>
        <v>0</v>
      </c>
      <c r="L131" s="15">
        <v>100</v>
      </c>
      <c r="M131" s="62">
        <f>ROUND((K131*(L131/100)),2)</f>
        <v>0</v>
      </c>
      <c r="N131" s="10"/>
      <c r="O131" s="144"/>
    </row>
    <row r="132" spans="1:15" x14ac:dyDescent="0.25">
      <c r="A132" s="140"/>
      <c r="B132" s="132" t="s">
        <v>69</v>
      </c>
      <c r="C132" s="132"/>
      <c r="D132" s="32" t="s">
        <v>655</v>
      </c>
      <c r="E132" s="104"/>
      <c r="F132" s="13"/>
      <c r="G132" s="62">
        <f>G129+G130+G131</f>
        <v>0</v>
      </c>
      <c r="H132" s="62">
        <f>H129+H130+H131</f>
        <v>0</v>
      </c>
      <c r="I132" s="62">
        <f>I129+I130+I131</f>
        <v>0</v>
      </c>
      <c r="J132" s="62">
        <f>J129+J130+J131</f>
        <v>0</v>
      </c>
      <c r="K132" s="62">
        <f>K129+K130+K131</f>
        <v>0</v>
      </c>
      <c r="L132" s="15"/>
      <c r="M132" s="62">
        <f>M129+M130+M131</f>
        <v>0</v>
      </c>
      <c r="N132" s="10"/>
      <c r="O132" s="144"/>
    </row>
    <row r="133" spans="1:15" x14ac:dyDescent="0.25">
      <c r="A133" s="140"/>
      <c r="B133" s="132" t="s">
        <v>70</v>
      </c>
      <c r="C133" s="132"/>
      <c r="D133" s="16" t="s">
        <v>656</v>
      </c>
      <c r="E133" s="104">
        <v>0.01</v>
      </c>
      <c r="F133" s="13" t="s">
        <v>21</v>
      </c>
      <c r="G133" s="61"/>
      <c r="H133" s="62">
        <f>ROUND((G133*E133),2)</f>
        <v>0</v>
      </c>
      <c r="I133" s="61"/>
      <c r="J133" s="61"/>
      <c r="K133" s="62">
        <f>H133+J133</f>
        <v>0</v>
      </c>
      <c r="L133" s="15">
        <v>0</v>
      </c>
      <c r="M133" s="62">
        <f>ROUND((K133*(L133/100)),2)</f>
        <v>0</v>
      </c>
      <c r="N133" s="10"/>
      <c r="O133" s="144"/>
    </row>
    <row r="134" spans="1:15" x14ac:dyDescent="0.25">
      <c r="A134" s="140"/>
      <c r="B134" s="132" t="s">
        <v>1201</v>
      </c>
      <c r="C134" s="132"/>
      <c r="D134" s="16" t="s">
        <v>656</v>
      </c>
      <c r="E134" s="104">
        <v>0.01</v>
      </c>
      <c r="F134" s="13" t="s">
        <v>22</v>
      </c>
      <c r="G134" s="61"/>
      <c r="H134" s="62">
        <f>ROUND((G134*E134),2)</f>
        <v>0</v>
      </c>
      <c r="I134" s="61"/>
      <c r="J134" s="61"/>
      <c r="K134" s="62">
        <f>H134+J134</f>
        <v>0</v>
      </c>
      <c r="L134" s="15">
        <v>20</v>
      </c>
      <c r="M134" s="62">
        <f>ROUND((K134*(L134/100)),2)</f>
        <v>0</v>
      </c>
      <c r="N134" s="10"/>
      <c r="O134" s="144"/>
    </row>
    <row r="135" spans="1:15" x14ac:dyDescent="0.25">
      <c r="A135" s="140"/>
      <c r="B135" s="132" t="s">
        <v>1202</v>
      </c>
      <c r="C135" s="132"/>
      <c r="D135" s="16" t="s">
        <v>656</v>
      </c>
      <c r="E135" s="104">
        <v>0.01</v>
      </c>
      <c r="F135" s="13" t="s">
        <v>8</v>
      </c>
      <c r="G135" s="61"/>
      <c r="H135" s="62">
        <f>ROUND((G135*E135),2)</f>
        <v>0</v>
      </c>
      <c r="I135" s="61"/>
      <c r="J135" s="61"/>
      <c r="K135" s="62">
        <f>H135+J135</f>
        <v>0</v>
      </c>
      <c r="L135" s="15">
        <v>100</v>
      </c>
      <c r="M135" s="62">
        <f>ROUND((K135*(L135/100)),2)</f>
        <v>0</v>
      </c>
      <c r="N135" s="10"/>
      <c r="O135" s="144"/>
    </row>
    <row r="136" spans="1:15" x14ac:dyDescent="0.25">
      <c r="A136" s="140"/>
      <c r="B136" s="132" t="s">
        <v>604</v>
      </c>
      <c r="C136" s="132"/>
      <c r="D136" s="32" t="s">
        <v>655</v>
      </c>
      <c r="E136" s="104"/>
      <c r="F136" s="13"/>
      <c r="G136" s="62">
        <f>G133+G134+G135</f>
        <v>0</v>
      </c>
      <c r="H136" s="62">
        <f>H133+H134+H135</f>
        <v>0</v>
      </c>
      <c r="I136" s="62">
        <f>I133+I134+I135</f>
        <v>0</v>
      </c>
      <c r="J136" s="62">
        <f>J133+J134+J135</f>
        <v>0</v>
      </c>
      <c r="K136" s="62">
        <f>K133+K134+K135</f>
        <v>0</v>
      </c>
      <c r="L136" s="15"/>
      <c r="M136" s="62">
        <f>M133+M134+M135</f>
        <v>0</v>
      </c>
      <c r="N136" s="10"/>
      <c r="O136" s="144"/>
    </row>
    <row r="137" spans="1:15" x14ac:dyDescent="0.25">
      <c r="A137" s="140"/>
      <c r="B137" s="132" t="s">
        <v>1016</v>
      </c>
      <c r="C137" s="132"/>
      <c r="D137" s="16" t="s">
        <v>657</v>
      </c>
      <c r="E137" s="104">
        <v>0.03</v>
      </c>
      <c r="F137" s="13" t="s">
        <v>21</v>
      </c>
      <c r="G137" s="61"/>
      <c r="H137" s="62">
        <f>ROUND((G137*E137),2)</f>
        <v>0</v>
      </c>
      <c r="I137" s="61"/>
      <c r="J137" s="61"/>
      <c r="K137" s="62">
        <f>H137+J137</f>
        <v>0</v>
      </c>
      <c r="L137" s="15">
        <v>0</v>
      </c>
      <c r="M137" s="62">
        <f>ROUND((K137*(L137/100)),2)</f>
        <v>0</v>
      </c>
      <c r="N137" s="10"/>
      <c r="O137" s="144"/>
    </row>
    <row r="138" spans="1:15" x14ac:dyDescent="0.25">
      <c r="A138" s="140"/>
      <c r="B138" s="132" t="s">
        <v>1020</v>
      </c>
      <c r="C138" s="132"/>
      <c r="D138" s="16" t="s">
        <v>657</v>
      </c>
      <c r="E138" s="104">
        <v>0.03</v>
      </c>
      <c r="F138" s="13" t="s">
        <v>22</v>
      </c>
      <c r="G138" s="61"/>
      <c r="H138" s="62">
        <f>ROUND((G138*E138),2)</f>
        <v>0</v>
      </c>
      <c r="I138" s="61"/>
      <c r="J138" s="61"/>
      <c r="K138" s="62">
        <f>H138+J138</f>
        <v>0</v>
      </c>
      <c r="L138" s="15">
        <v>20</v>
      </c>
      <c r="M138" s="62">
        <f>ROUND((K138*(L138/100)),2)</f>
        <v>0</v>
      </c>
      <c r="N138" s="10"/>
      <c r="O138" s="144"/>
    </row>
    <row r="139" spans="1:15" x14ac:dyDescent="0.25">
      <c r="A139" s="140"/>
      <c r="B139" s="132" t="s">
        <v>1021</v>
      </c>
      <c r="C139" s="132"/>
      <c r="D139" s="16" t="s">
        <v>657</v>
      </c>
      <c r="E139" s="104">
        <v>0.03</v>
      </c>
      <c r="F139" s="13" t="s">
        <v>8</v>
      </c>
      <c r="G139" s="61"/>
      <c r="H139" s="62">
        <f>ROUND((G139*E139),2)</f>
        <v>0</v>
      </c>
      <c r="I139" s="61"/>
      <c r="J139" s="61"/>
      <c r="K139" s="62">
        <f>H139+J139</f>
        <v>0</v>
      </c>
      <c r="L139" s="15">
        <v>100</v>
      </c>
      <c r="M139" s="62">
        <f>ROUND((K139*(L139/100)),2)</f>
        <v>0</v>
      </c>
      <c r="N139" s="10"/>
      <c r="O139" s="144"/>
    </row>
    <row r="140" spans="1:15" x14ac:dyDescent="0.25">
      <c r="A140" s="140"/>
      <c r="B140" s="132" t="s">
        <v>1022</v>
      </c>
      <c r="C140" s="132"/>
      <c r="D140" s="90" t="s">
        <v>655</v>
      </c>
      <c r="E140" s="125"/>
      <c r="F140" s="63"/>
      <c r="G140" s="62">
        <f>G137+G138+G139</f>
        <v>0</v>
      </c>
      <c r="H140" s="62">
        <f>H137+H138+H139</f>
        <v>0</v>
      </c>
      <c r="I140" s="62">
        <f>I137+I138+I139</f>
        <v>0</v>
      </c>
      <c r="J140" s="62">
        <f>J137+J138+J139</f>
        <v>0</v>
      </c>
      <c r="K140" s="62">
        <f>K137+K138+K139</f>
        <v>0</v>
      </c>
      <c r="L140" s="64"/>
      <c r="M140" s="62">
        <f>M137+M138+M139</f>
        <v>0</v>
      </c>
      <c r="N140" s="10"/>
      <c r="O140" s="144"/>
    </row>
    <row r="141" spans="1:15" x14ac:dyDescent="0.25">
      <c r="A141" s="140"/>
      <c r="B141" s="132"/>
      <c r="C141" s="132"/>
      <c r="D141" s="91"/>
      <c r="E141" s="115"/>
      <c r="F141" s="69"/>
      <c r="G141" s="115"/>
      <c r="H141" s="115"/>
      <c r="I141" s="115"/>
      <c r="J141" s="115"/>
      <c r="K141" s="115"/>
      <c r="L141" s="82"/>
      <c r="M141" s="112"/>
      <c r="N141" s="10"/>
      <c r="O141" s="144"/>
    </row>
    <row r="142" spans="1:15" x14ac:dyDescent="0.25">
      <c r="A142" s="140"/>
      <c r="B142" s="132" t="s">
        <v>1205</v>
      </c>
      <c r="C142" s="132"/>
      <c r="D142" s="43" t="s">
        <v>269</v>
      </c>
      <c r="E142" s="123"/>
      <c r="F142" s="44"/>
      <c r="G142" s="62">
        <f>G146+G150+G154</f>
        <v>0</v>
      </c>
      <c r="H142" s="62">
        <f>H146+H150+H154</f>
        <v>0</v>
      </c>
      <c r="I142" s="62">
        <f>I146+I150+I154</f>
        <v>0</v>
      </c>
      <c r="J142" s="62">
        <f>J146+J150+J154</f>
        <v>0</v>
      </c>
      <c r="K142" s="62">
        <f>K146+K150+K154</f>
        <v>0</v>
      </c>
      <c r="L142" s="45"/>
      <c r="M142" s="62">
        <f>M146+M150+M154</f>
        <v>0</v>
      </c>
      <c r="N142" s="10"/>
      <c r="O142" s="144"/>
    </row>
    <row r="143" spans="1:15" x14ac:dyDescent="0.25">
      <c r="A143" s="140"/>
      <c r="B143" s="132" t="s">
        <v>1206</v>
      </c>
      <c r="C143" s="132"/>
      <c r="D143" s="16" t="s">
        <v>654</v>
      </c>
      <c r="E143" s="104">
        <v>5.0000000000000001E-3</v>
      </c>
      <c r="F143" s="13" t="s">
        <v>21</v>
      </c>
      <c r="G143" s="61"/>
      <c r="H143" s="62">
        <f>ROUND((G143*E143),2)</f>
        <v>0</v>
      </c>
      <c r="I143" s="61"/>
      <c r="J143" s="61"/>
      <c r="K143" s="62">
        <f>H143+J143</f>
        <v>0</v>
      </c>
      <c r="L143" s="15">
        <v>0</v>
      </c>
      <c r="M143" s="62">
        <f>ROUND((K143*(L143/100)),2)</f>
        <v>0</v>
      </c>
      <c r="N143" s="10"/>
      <c r="O143" s="144"/>
    </row>
    <row r="144" spans="1:15" x14ac:dyDescent="0.25">
      <c r="A144" s="140"/>
      <c r="B144" s="132" t="s">
        <v>1207</v>
      </c>
      <c r="C144" s="132"/>
      <c r="D144" s="16" t="s">
        <v>654</v>
      </c>
      <c r="E144" s="104">
        <v>5.0000000000000001E-3</v>
      </c>
      <c r="F144" s="13" t="s">
        <v>22</v>
      </c>
      <c r="G144" s="61"/>
      <c r="H144" s="62">
        <f>ROUND((G144*E144),2)</f>
        <v>0</v>
      </c>
      <c r="I144" s="61"/>
      <c r="J144" s="61"/>
      <c r="K144" s="62">
        <f>H144+J144</f>
        <v>0</v>
      </c>
      <c r="L144" s="15">
        <v>20</v>
      </c>
      <c r="M144" s="62">
        <f>ROUND((K144*(L144/100)),2)</f>
        <v>0</v>
      </c>
      <c r="N144" s="10"/>
      <c r="O144" s="144"/>
    </row>
    <row r="145" spans="1:15" x14ac:dyDescent="0.25">
      <c r="A145" s="140"/>
      <c r="B145" s="132" t="s">
        <v>1208</v>
      </c>
      <c r="C145" s="132"/>
      <c r="D145" s="16" t="s">
        <v>654</v>
      </c>
      <c r="E145" s="104">
        <v>5.0000000000000001E-3</v>
      </c>
      <c r="F145" s="13" t="s">
        <v>8</v>
      </c>
      <c r="G145" s="61"/>
      <c r="H145" s="62">
        <f>ROUND((G145*E145),2)</f>
        <v>0</v>
      </c>
      <c r="I145" s="61"/>
      <c r="J145" s="61"/>
      <c r="K145" s="62">
        <f>H145+J145</f>
        <v>0</v>
      </c>
      <c r="L145" s="15">
        <v>100</v>
      </c>
      <c r="M145" s="62">
        <f>ROUND((K145*(L145/100)),2)</f>
        <v>0</v>
      </c>
      <c r="N145" s="10"/>
      <c r="O145" s="144"/>
    </row>
    <row r="146" spans="1:15" x14ac:dyDescent="0.25">
      <c r="A146" s="140"/>
      <c r="B146" s="132" t="s">
        <v>1209</v>
      </c>
      <c r="C146" s="132"/>
      <c r="D146" s="32" t="s">
        <v>655</v>
      </c>
      <c r="E146" s="104"/>
      <c r="F146" s="13"/>
      <c r="G146" s="62">
        <f>G143+G144+G145</f>
        <v>0</v>
      </c>
      <c r="H146" s="62">
        <f>H143+H144+H145</f>
        <v>0</v>
      </c>
      <c r="I146" s="62">
        <f>I143+I144+I145</f>
        <v>0</v>
      </c>
      <c r="J146" s="62">
        <f>J143+J144+J145</f>
        <v>0</v>
      </c>
      <c r="K146" s="62">
        <f>K143+K144+K145</f>
        <v>0</v>
      </c>
      <c r="L146" s="15"/>
      <c r="M146" s="62">
        <f>M143+M144+M145</f>
        <v>0</v>
      </c>
      <c r="N146" s="10"/>
      <c r="O146" s="144"/>
    </row>
    <row r="147" spans="1:15" x14ac:dyDescent="0.25">
      <c r="A147" s="140"/>
      <c r="B147" s="132" t="s">
        <v>942</v>
      </c>
      <c r="C147" s="132"/>
      <c r="D147" s="16" t="s">
        <v>656</v>
      </c>
      <c r="E147" s="104">
        <v>0.01</v>
      </c>
      <c r="F147" s="13" t="s">
        <v>21</v>
      </c>
      <c r="G147" s="61"/>
      <c r="H147" s="62">
        <f>ROUND((G147*E147),2)</f>
        <v>0</v>
      </c>
      <c r="I147" s="61"/>
      <c r="J147" s="61"/>
      <c r="K147" s="62">
        <f>H147+J147</f>
        <v>0</v>
      </c>
      <c r="L147" s="15">
        <v>0</v>
      </c>
      <c r="M147" s="62">
        <f>ROUND((K147*(L147/100)),2)</f>
        <v>0</v>
      </c>
      <c r="N147" s="10"/>
      <c r="O147" s="144"/>
    </row>
    <row r="148" spans="1:15" x14ac:dyDescent="0.25">
      <c r="A148" s="140"/>
      <c r="B148" s="132" t="s">
        <v>282</v>
      </c>
      <c r="C148" s="132"/>
      <c r="D148" s="16" t="s">
        <v>656</v>
      </c>
      <c r="E148" s="104">
        <v>0.01</v>
      </c>
      <c r="F148" s="13" t="s">
        <v>22</v>
      </c>
      <c r="G148" s="61"/>
      <c r="H148" s="62">
        <f>ROUND((G148*E148),2)</f>
        <v>0</v>
      </c>
      <c r="I148" s="61"/>
      <c r="J148" s="61"/>
      <c r="K148" s="62">
        <f>H148+J148</f>
        <v>0</v>
      </c>
      <c r="L148" s="15">
        <v>20</v>
      </c>
      <c r="M148" s="62">
        <f>ROUND((K148*(L148/100)),2)</f>
        <v>0</v>
      </c>
      <c r="N148" s="10"/>
      <c r="O148" s="144"/>
    </row>
    <row r="149" spans="1:15" x14ac:dyDescent="0.25">
      <c r="A149" s="140"/>
      <c r="B149" s="132" t="s">
        <v>283</v>
      </c>
      <c r="C149" s="132"/>
      <c r="D149" s="16" t="s">
        <v>656</v>
      </c>
      <c r="E149" s="104">
        <v>0.01</v>
      </c>
      <c r="F149" s="13" t="s">
        <v>8</v>
      </c>
      <c r="G149" s="61"/>
      <c r="H149" s="62">
        <f>ROUND((G149*E149),2)</f>
        <v>0</v>
      </c>
      <c r="I149" s="61"/>
      <c r="J149" s="61"/>
      <c r="K149" s="62">
        <f>H149+J149</f>
        <v>0</v>
      </c>
      <c r="L149" s="15">
        <v>100</v>
      </c>
      <c r="M149" s="62">
        <f>ROUND((K149*(L149/100)),2)</f>
        <v>0</v>
      </c>
      <c r="N149" s="10"/>
      <c r="O149" s="144"/>
    </row>
    <row r="150" spans="1:15" x14ac:dyDescent="0.25">
      <c r="A150" s="140"/>
      <c r="B150" s="132" t="s">
        <v>284</v>
      </c>
      <c r="C150" s="132"/>
      <c r="D150" s="32" t="s">
        <v>655</v>
      </c>
      <c r="E150" s="104"/>
      <c r="F150" s="13"/>
      <c r="G150" s="62">
        <f>G147+G148+G149</f>
        <v>0</v>
      </c>
      <c r="H150" s="62">
        <f>H147+H148+H149</f>
        <v>0</v>
      </c>
      <c r="I150" s="62">
        <f>I147+I148+I149</f>
        <v>0</v>
      </c>
      <c r="J150" s="62">
        <f>J147+J148+J149</f>
        <v>0</v>
      </c>
      <c r="K150" s="62">
        <f>K147+K148+K149</f>
        <v>0</v>
      </c>
      <c r="L150" s="15"/>
      <c r="M150" s="62">
        <f>M147+M148+M149</f>
        <v>0</v>
      </c>
      <c r="N150" s="10"/>
      <c r="O150" s="144"/>
    </row>
    <row r="151" spans="1:15" x14ac:dyDescent="0.25">
      <c r="A151" s="140"/>
      <c r="B151" s="132" t="s">
        <v>285</v>
      </c>
      <c r="C151" s="132"/>
      <c r="D151" s="16" t="s">
        <v>657</v>
      </c>
      <c r="E151" s="104">
        <v>0.03</v>
      </c>
      <c r="F151" s="13" t="s">
        <v>21</v>
      </c>
      <c r="G151" s="61"/>
      <c r="H151" s="62">
        <f>ROUND((G151*E151),2)</f>
        <v>0</v>
      </c>
      <c r="I151" s="61"/>
      <c r="J151" s="61"/>
      <c r="K151" s="62">
        <f>H151+J151</f>
        <v>0</v>
      </c>
      <c r="L151" s="15">
        <v>0</v>
      </c>
      <c r="M151" s="62">
        <f>ROUND((K151*(L151/100)),2)</f>
        <v>0</v>
      </c>
      <c r="N151" s="10"/>
      <c r="O151" s="144"/>
    </row>
    <row r="152" spans="1:15" x14ac:dyDescent="0.25">
      <c r="A152" s="140"/>
      <c r="B152" s="132" t="s">
        <v>286</v>
      </c>
      <c r="C152" s="132"/>
      <c r="D152" s="16" t="s">
        <v>657</v>
      </c>
      <c r="E152" s="104">
        <v>0.03</v>
      </c>
      <c r="F152" s="13" t="s">
        <v>22</v>
      </c>
      <c r="G152" s="61"/>
      <c r="H152" s="62">
        <f>ROUND((G152*E152),2)</f>
        <v>0</v>
      </c>
      <c r="I152" s="61"/>
      <c r="J152" s="61"/>
      <c r="K152" s="62">
        <f>H152+J152</f>
        <v>0</v>
      </c>
      <c r="L152" s="15">
        <v>20</v>
      </c>
      <c r="M152" s="62">
        <f>ROUND((K152*(L152/100)),2)</f>
        <v>0</v>
      </c>
      <c r="N152" s="10"/>
      <c r="O152" s="144"/>
    </row>
    <row r="153" spans="1:15" x14ac:dyDescent="0.25">
      <c r="A153" s="140"/>
      <c r="B153" s="132" t="s">
        <v>287</v>
      </c>
      <c r="C153" s="132"/>
      <c r="D153" s="16" t="s">
        <v>657</v>
      </c>
      <c r="E153" s="104">
        <v>0.03</v>
      </c>
      <c r="F153" s="13" t="s">
        <v>8</v>
      </c>
      <c r="G153" s="61"/>
      <c r="H153" s="62">
        <f>ROUND((G153*E153),2)</f>
        <v>0</v>
      </c>
      <c r="I153" s="61"/>
      <c r="J153" s="61"/>
      <c r="K153" s="62">
        <f>H153+J153</f>
        <v>0</v>
      </c>
      <c r="L153" s="15">
        <v>100</v>
      </c>
      <c r="M153" s="62">
        <f>ROUND((K153*(L153/100)),2)</f>
        <v>0</v>
      </c>
      <c r="N153" s="10"/>
      <c r="O153" s="144"/>
    </row>
    <row r="154" spans="1:15" x14ac:dyDescent="0.25">
      <c r="A154" s="140"/>
      <c r="B154" s="132" t="s">
        <v>288</v>
      </c>
      <c r="C154" s="132"/>
      <c r="D154" s="90" t="s">
        <v>655</v>
      </c>
      <c r="E154" s="125"/>
      <c r="F154" s="63"/>
      <c r="G154" s="62">
        <f>G151+G152+G153</f>
        <v>0</v>
      </c>
      <c r="H154" s="62">
        <f>H151+H152+H153</f>
        <v>0</v>
      </c>
      <c r="I154" s="62">
        <f>I151+I152+I153</f>
        <v>0</v>
      </c>
      <c r="J154" s="62">
        <f>J151+J152+J153</f>
        <v>0</v>
      </c>
      <c r="K154" s="62">
        <f>K151+K152+K153</f>
        <v>0</v>
      </c>
      <c r="L154" s="64"/>
      <c r="M154" s="62">
        <f>M151+M152+M153</f>
        <v>0</v>
      </c>
      <c r="N154" s="10"/>
      <c r="O154" s="144"/>
    </row>
    <row r="155" spans="1:15" x14ac:dyDescent="0.25">
      <c r="A155" s="140"/>
      <c r="B155" s="132"/>
      <c r="C155" s="132"/>
      <c r="D155" s="91"/>
      <c r="E155" s="115"/>
      <c r="F155" s="69"/>
      <c r="G155" s="115"/>
      <c r="H155" s="115"/>
      <c r="I155" s="115"/>
      <c r="J155" s="115"/>
      <c r="K155" s="115"/>
      <c r="L155" s="82"/>
      <c r="M155" s="112"/>
      <c r="N155" s="10"/>
      <c r="O155" s="144"/>
    </row>
    <row r="156" spans="1:15" x14ac:dyDescent="0.25">
      <c r="A156" s="140"/>
      <c r="B156" s="132" t="s">
        <v>187</v>
      </c>
      <c r="C156" s="132"/>
      <c r="D156" s="43" t="s">
        <v>186</v>
      </c>
      <c r="E156" s="123"/>
      <c r="F156" s="44"/>
      <c r="G156" s="62">
        <f>G160+G164+G168</f>
        <v>0</v>
      </c>
      <c r="H156" s="62">
        <f>H160+H164+H168</f>
        <v>0</v>
      </c>
      <c r="I156" s="62">
        <f>I160+I164+I168</f>
        <v>0</v>
      </c>
      <c r="J156" s="62">
        <f>J160+J164+J168</f>
        <v>0</v>
      </c>
      <c r="K156" s="62">
        <f>K160+K164+K168</f>
        <v>0</v>
      </c>
      <c r="L156" s="45"/>
      <c r="M156" s="62">
        <f>M160+M164+M168</f>
        <v>0</v>
      </c>
      <c r="N156" s="10"/>
      <c r="O156" s="144"/>
    </row>
    <row r="157" spans="1:15" x14ac:dyDescent="0.25">
      <c r="A157" s="140"/>
      <c r="B157" s="132" t="s">
        <v>852</v>
      </c>
      <c r="C157" s="132"/>
      <c r="D157" s="16" t="s">
        <v>654</v>
      </c>
      <c r="E157" s="104"/>
      <c r="F157" s="13" t="s">
        <v>21</v>
      </c>
      <c r="G157" s="61"/>
      <c r="H157" s="62">
        <f>ROUND((G157*E157),2)</f>
        <v>0</v>
      </c>
      <c r="I157" s="61"/>
      <c r="J157" s="61"/>
      <c r="K157" s="62">
        <f>H157+J157</f>
        <v>0</v>
      </c>
      <c r="L157" s="15">
        <v>0</v>
      </c>
      <c r="M157" s="62">
        <f>ROUND((K157*(L157/100)),2)</f>
        <v>0</v>
      </c>
      <c r="N157" s="10"/>
      <c r="O157" s="144"/>
    </row>
    <row r="158" spans="1:15" x14ac:dyDescent="0.25">
      <c r="A158" s="140"/>
      <c r="B158" s="132" t="s">
        <v>853</v>
      </c>
      <c r="C158" s="132"/>
      <c r="D158" s="16" t="s">
        <v>654</v>
      </c>
      <c r="E158" s="104"/>
      <c r="F158" s="13" t="s">
        <v>22</v>
      </c>
      <c r="G158" s="61"/>
      <c r="H158" s="62">
        <f>ROUND((G158*E158),2)</f>
        <v>0</v>
      </c>
      <c r="I158" s="61"/>
      <c r="J158" s="61"/>
      <c r="K158" s="62">
        <f>H158+J158</f>
        <v>0</v>
      </c>
      <c r="L158" s="15">
        <v>20</v>
      </c>
      <c r="M158" s="62">
        <f>ROUND((K158*(L158/100)),2)</f>
        <v>0</v>
      </c>
      <c r="N158" s="10"/>
      <c r="O158" s="144"/>
    </row>
    <row r="159" spans="1:15" x14ac:dyDescent="0.25">
      <c r="A159" s="140"/>
      <c r="B159" s="132" t="s">
        <v>854</v>
      </c>
      <c r="C159" s="132"/>
      <c r="D159" s="16" t="s">
        <v>654</v>
      </c>
      <c r="E159" s="104"/>
      <c r="F159" s="13" t="s">
        <v>8</v>
      </c>
      <c r="G159" s="61"/>
      <c r="H159" s="62">
        <f>ROUND((G159*E159),2)</f>
        <v>0</v>
      </c>
      <c r="I159" s="61"/>
      <c r="J159" s="61"/>
      <c r="K159" s="62">
        <f>H159+J159</f>
        <v>0</v>
      </c>
      <c r="L159" s="15">
        <v>100</v>
      </c>
      <c r="M159" s="62">
        <f>ROUND((K159*(L159/100)),2)</f>
        <v>0</v>
      </c>
      <c r="N159" s="10"/>
      <c r="O159" s="144"/>
    </row>
    <row r="160" spans="1:15" x14ac:dyDescent="0.25">
      <c r="A160" s="140"/>
      <c r="B160" s="132" t="s">
        <v>855</v>
      </c>
      <c r="C160" s="132"/>
      <c r="D160" s="32" t="s">
        <v>655</v>
      </c>
      <c r="E160" s="104"/>
      <c r="F160" s="13"/>
      <c r="G160" s="62">
        <f>G157+G158+G159</f>
        <v>0</v>
      </c>
      <c r="H160" s="62">
        <f>H157+H158+H159</f>
        <v>0</v>
      </c>
      <c r="I160" s="62">
        <f>I157+I158+I159</f>
        <v>0</v>
      </c>
      <c r="J160" s="62">
        <f>J157+J158+J159</f>
        <v>0</v>
      </c>
      <c r="K160" s="62">
        <f>K157+K158+K159</f>
        <v>0</v>
      </c>
      <c r="L160" s="15"/>
      <c r="M160" s="62">
        <f>M157+M158+M159</f>
        <v>0</v>
      </c>
      <c r="N160" s="10"/>
      <c r="O160" s="144"/>
    </row>
    <row r="161" spans="1:15" x14ac:dyDescent="0.25">
      <c r="A161" s="140"/>
      <c r="B161" s="132" t="s">
        <v>856</v>
      </c>
      <c r="C161" s="132"/>
      <c r="D161" s="16" t="s">
        <v>656</v>
      </c>
      <c r="E161" s="104"/>
      <c r="F161" s="13" t="s">
        <v>21</v>
      </c>
      <c r="G161" s="61"/>
      <c r="H161" s="62">
        <f>ROUND((G161*E161),2)</f>
        <v>0</v>
      </c>
      <c r="I161" s="61"/>
      <c r="J161" s="61"/>
      <c r="K161" s="62">
        <f>H161+J161</f>
        <v>0</v>
      </c>
      <c r="L161" s="15">
        <v>0</v>
      </c>
      <c r="M161" s="62">
        <f>ROUND((K161*(L161/100)),2)</f>
        <v>0</v>
      </c>
      <c r="N161" s="10"/>
      <c r="O161" s="144"/>
    </row>
    <row r="162" spans="1:15" x14ac:dyDescent="0.25">
      <c r="A162" s="140"/>
      <c r="B162" s="132" t="s">
        <v>857</v>
      </c>
      <c r="C162" s="132"/>
      <c r="D162" s="16" t="s">
        <v>656</v>
      </c>
      <c r="E162" s="104"/>
      <c r="F162" s="13" t="s">
        <v>22</v>
      </c>
      <c r="G162" s="61"/>
      <c r="H162" s="62">
        <f>ROUND((G162*E162),2)</f>
        <v>0</v>
      </c>
      <c r="I162" s="61"/>
      <c r="J162" s="61"/>
      <c r="K162" s="62">
        <f>H162+J162</f>
        <v>0</v>
      </c>
      <c r="L162" s="15">
        <v>20</v>
      </c>
      <c r="M162" s="62">
        <f>ROUND((K162*(L162/100)),2)</f>
        <v>0</v>
      </c>
      <c r="N162" s="10"/>
      <c r="O162" s="144"/>
    </row>
    <row r="163" spans="1:15" x14ac:dyDescent="0.25">
      <c r="A163" s="140"/>
      <c r="B163" s="132" t="s">
        <v>858</v>
      </c>
      <c r="C163" s="132"/>
      <c r="D163" s="16" t="s">
        <v>656</v>
      </c>
      <c r="E163" s="104"/>
      <c r="F163" s="13" t="s">
        <v>8</v>
      </c>
      <c r="G163" s="61"/>
      <c r="H163" s="62">
        <f>ROUND((G163*E163),2)</f>
        <v>0</v>
      </c>
      <c r="I163" s="61"/>
      <c r="J163" s="61"/>
      <c r="K163" s="62">
        <f>H163+J163</f>
        <v>0</v>
      </c>
      <c r="L163" s="15">
        <v>100</v>
      </c>
      <c r="M163" s="62">
        <f>ROUND((K163*(L163/100)),2)</f>
        <v>0</v>
      </c>
      <c r="N163" s="10"/>
      <c r="O163" s="144"/>
    </row>
    <row r="164" spans="1:15" x14ac:dyDescent="0.25">
      <c r="A164" s="140"/>
      <c r="B164" s="132" t="s">
        <v>859</v>
      </c>
      <c r="C164" s="132"/>
      <c r="D164" s="32" t="s">
        <v>655</v>
      </c>
      <c r="E164" s="104"/>
      <c r="F164" s="13"/>
      <c r="G164" s="62">
        <f>G161+G162+G163</f>
        <v>0</v>
      </c>
      <c r="H164" s="62">
        <f>H161+H162+H163</f>
        <v>0</v>
      </c>
      <c r="I164" s="62">
        <f>I161+I162+I163</f>
        <v>0</v>
      </c>
      <c r="J164" s="62">
        <f>J161+J162+J163</f>
        <v>0</v>
      </c>
      <c r="K164" s="62">
        <f>K161+K162+K163</f>
        <v>0</v>
      </c>
      <c r="L164" s="15"/>
      <c r="M164" s="62">
        <f>M161+M162+M163</f>
        <v>0</v>
      </c>
      <c r="N164" s="10"/>
      <c r="O164" s="144"/>
    </row>
    <row r="165" spans="1:15" x14ac:dyDescent="0.25">
      <c r="A165" s="140"/>
      <c r="B165" s="132" t="s">
        <v>244</v>
      </c>
      <c r="C165" s="132"/>
      <c r="D165" s="16" t="s">
        <v>657</v>
      </c>
      <c r="E165" s="104"/>
      <c r="F165" s="13" t="s">
        <v>21</v>
      </c>
      <c r="G165" s="61"/>
      <c r="H165" s="62">
        <f>ROUND((G165*E165),2)</f>
        <v>0</v>
      </c>
      <c r="I165" s="61"/>
      <c r="J165" s="61"/>
      <c r="K165" s="62">
        <f>H165+J165</f>
        <v>0</v>
      </c>
      <c r="L165" s="15">
        <v>0</v>
      </c>
      <c r="M165" s="62">
        <f>ROUND((K165*(L165/100)),2)</f>
        <v>0</v>
      </c>
      <c r="N165" s="10"/>
      <c r="O165" s="144"/>
    </row>
    <row r="166" spans="1:15" x14ac:dyDescent="0.25">
      <c r="A166" s="140"/>
      <c r="B166" s="132" t="s">
        <v>62</v>
      </c>
      <c r="C166" s="132"/>
      <c r="D166" s="16" t="s">
        <v>657</v>
      </c>
      <c r="E166" s="104"/>
      <c r="F166" s="13" t="s">
        <v>22</v>
      </c>
      <c r="G166" s="61"/>
      <c r="H166" s="62">
        <f>ROUND((G166*E166),2)</f>
        <v>0</v>
      </c>
      <c r="I166" s="61"/>
      <c r="J166" s="61"/>
      <c r="K166" s="62">
        <f>H166+J166</f>
        <v>0</v>
      </c>
      <c r="L166" s="15">
        <v>20</v>
      </c>
      <c r="M166" s="62">
        <f>ROUND((K166*(L166/100)),2)</f>
        <v>0</v>
      </c>
      <c r="N166" s="10"/>
      <c r="O166" s="144"/>
    </row>
    <row r="167" spans="1:15" x14ac:dyDescent="0.25">
      <c r="A167" s="140"/>
      <c r="B167" s="132" t="s">
        <v>63</v>
      </c>
      <c r="C167" s="132"/>
      <c r="D167" s="16" t="s">
        <v>657</v>
      </c>
      <c r="E167" s="104"/>
      <c r="F167" s="13" t="s">
        <v>8</v>
      </c>
      <c r="G167" s="61"/>
      <c r="H167" s="62">
        <f>ROUND((G167*E167),2)</f>
        <v>0</v>
      </c>
      <c r="I167" s="61"/>
      <c r="J167" s="61"/>
      <c r="K167" s="62">
        <f>H167+J167</f>
        <v>0</v>
      </c>
      <c r="L167" s="15">
        <v>100</v>
      </c>
      <c r="M167" s="62">
        <f>ROUND((K167*(L167/100)),2)</f>
        <v>0</v>
      </c>
      <c r="N167" s="10"/>
      <c r="O167" s="144"/>
    </row>
    <row r="168" spans="1:15" x14ac:dyDescent="0.25">
      <c r="A168" s="140"/>
      <c r="B168" s="132" t="s">
        <v>64</v>
      </c>
      <c r="C168" s="132"/>
      <c r="D168" s="90" t="s">
        <v>655</v>
      </c>
      <c r="E168" s="125"/>
      <c r="F168" s="63"/>
      <c r="G168" s="62">
        <f>G165+G166+G167</f>
        <v>0</v>
      </c>
      <c r="H168" s="62">
        <f>H165+H166+H167</f>
        <v>0</v>
      </c>
      <c r="I168" s="62">
        <f>I165+I166+I167</f>
        <v>0</v>
      </c>
      <c r="J168" s="62">
        <f>J165+J166+J167</f>
        <v>0</v>
      </c>
      <c r="K168" s="62">
        <f>K165+K166+K167</f>
        <v>0</v>
      </c>
      <c r="L168" s="64"/>
      <c r="M168" s="62">
        <f>M165+M166+M167</f>
        <v>0</v>
      </c>
      <c r="N168" s="10"/>
      <c r="O168" s="144"/>
    </row>
    <row r="169" spans="1:15" x14ac:dyDescent="0.25">
      <c r="A169" s="140"/>
      <c r="B169" s="132"/>
      <c r="C169" s="132"/>
      <c r="D169" s="91"/>
      <c r="E169" s="115"/>
      <c r="F169" s="69"/>
      <c r="G169" s="115"/>
      <c r="H169" s="115"/>
      <c r="I169" s="115"/>
      <c r="J169" s="115"/>
      <c r="K169" s="115"/>
      <c r="L169" s="82"/>
      <c r="M169" s="112"/>
      <c r="N169" s="10"/>
      <c r="O169" s="144"/>
    </row>
    <row r="170" spans="1:15" x14ac:dyDescent="0.25">
      <c r="A170" s="140"/>
      <c r="B170" s="132" t="s">
        <v>181</v>
      </c>
      <c r="C170" s="132"/>
      <c r="D170" s="43" t="s">
        <v>270</v>
      </c>
      <c r="E170" s="123"/>
      <c r="F170" s="44"/>
      <c r="G170" s="62">
        <f>G174+G178+G182</f>
        <v>0</v>
      </c>
      <c r="H170" s="62">
        <f>H174+H178+H182</f>
        <v>0</v>
      </c>
      <c r="I170" s="62">
        <f>I174+I178+I182</f>
        <v>0</v>
      </c>
      <c r="J170" s="62">
        <f>J174+J178+J182</f>
        <v>0</v>
      </c>
      <c r="K170" s="62">
        <f>K174+K178+K182</f>
        <v>0</v>
      </c>
      <c r="L170" s="45"/>
      <c r="M170" s="62">
        <f>M174+M178+M182</f>
        <v>0</v>
      </c>
      <c r="N170" s="10"/>
      <c r="O170" s="144"/>
    </row>
    <row r="171" spans="1:15" x14ac:dyDescent="0.25">
      <c r="A171" s="140"/>
      <c r="B171" s="132" t="s">
        <v>182</v>
      </c>
      <c r="C171" s="132"/>
      <c r="D171" s="16" t="s">
        <v>654</v>
      </c>
      <c r="E171" s="104">
        <v>5.0000000000000001E-3</v>
      </c>
      <c r="F171" s="13" t="s">
        <v>21</v>
      </c>
      <c r="G171" s="61"/>
      <c r="H171" s="62">
        <f>ROUND((G171*E171),2)</f>
        <v>0</v>
      </c>
      <c r="I171" s="61"/>
      <c r="J171" s="61"/>
      <c r="K171" s="62">
        <f>H171+J171</f>
        <v>0</v>
      </c>
      <c r="L171" s="15">
        <v>0</v>
      </c>
      <c r="M171" s="62">
        <f>ROUND((K171*(L171/100)),2)</f>
        <v>0</v>
      </c>
      <c r="N171" s="10"/>
      <c r="O171" s="144"/>
    </row>
    <row r="172" spans="1:15" x14ac:dyDescent="0.25">
      <c r="A172" s="140"/>
      <c r="B172" s="132" t="s">
        <v>1093</v>
      </c>
      <c r="C172" s="132"/>
      <c r="D172" s="16" t="s">
        <v>654</v>
      </c>
      <c r="E172" s="104">
        <v>5.0000000000000001E-3</v>
      </c>
      <c r="F172" s="13" t="s">
        <v>22</v>
      </c>
      <c r="G172" s="61"/>
      <c r="H172" s="62">
        <f>ROUND((G172*E172),2)</f>
        <v>0</v>
      </c>
      <c r="I172" s="61"/>
      <c r="J172" s="61"/>
      <c r="K172" s="62">
        <f>H172+J172</f>
        <v>0</v>
      </c>
      <c r="L172" s="15">
        <v>20</v>
      </c>
      <c r="M172" s="62">
        <f>ROUND((K172*(L172/100)),2)</f>
        <v>0</v>
      </c>
      <c r="N172" s="10"/>
      <c r="O172" s="144"/>
    </row>
    <row r="173" spans="1:15" x14ac:dyDescent="0.25">
      <c r="A173" s="140"/>
      <c r="B173" s="132" t="s">
        <v>1094</v>
      </c>
      <c r="C173" s="132"/>
      <c r="D173" s="16" t="s">
        <v>654</v>
      </c>
      <c r="E173" s="104">
        <v>5.0000000000000001E-3</v>
      </c>
      <c r="F173" s="13" t="s">
        <v>8</v>
      </c>
      <c r="G173" s="61"/>
      <c r="H173" s="62">
        <f>ROUND((G173*E173),2)</f>
        <v>0</v>
      </c>
      <c r="I173" s="61"/>
      <c r="J173" s="61"/>
      <c r="K173" s="62">
        <f>H173+J173</f>
        <v>0</v>
      </c>
      <c r="L173" s="15">
        <v>100</v>
      </c>
      <c r="M173" s="62">
        <f>ROUND((K173*(L173/100)),2)</f>
        <v>0</v>
      </c>
      <c r="N173" s="10"/>
      <c r="O173" s="144"/>
    </row>
    <row r="174" spans="1:15" x14ac:dyDescent="0.25">
      <c r="A174" s="140"/>
      <c r="B174" s="132" t="s">
        <v>1140</v>
      </c>
      <c r="C174" s="132"/>
      <c r="D174" s="32" t="s">
        <v>655</v>
      </c>
      <c r="E174" s="104"/>
      <c r="F174" s="13"/>
      <c r="G174" s="62">
        <f>G171+G172+G173</f>
        <v>0</v>
      </c>
      <c r="H174" s="62">
        <f>H171+H172+H173</f>
        <v>0</v>
      </c>
      <c r="I174" s="62">
        <f>I171+I172+I173</f>
        <v>0</v>
      </c>
      <c r="J174" s="62">
        <f>J171+J172+J173</f>
        <v>0</v>
      </c>
      <c r="K174" s="62">
        <f>K171+K172+K173</f>
        <v>0</v>
      </c>
      <c r="L174" s="15"/>
      <c r="M174" s="62">
        <f>M171+M172+M173</f>
        <v>0</v>
      </c>
      <c r="N174" s="10"/>
      <c r="O174" s="144"/>
    </row>
    <row r="175" spans="1:15" x14ac:dyDescent="0.25">
      <c r="A175" s="140"/>
      <c r="B175" s="132" t="s">
        <v>1141</v>
      </c>
      <c r="C175" s="132"/>
      <c r="D175" s="16" t="s">
        <v>656</v>
      </c>
      <c r="E175" s="104">
        <v>0.01</v>
      </c>
      <c r="F175" s="13" t="s">
        <v>21</v>
      </c>
      <c r="G175" s="61"/>
      <c r="H175" s="62">
        <f>ROUND((G175*E175),2)</f>
        <v>0</v>
      </c>
      <c r="I175" s="61"/>
      <c r="J175" s="61"/>
      <c r="K175" s="62">
        <f>H175+J175</f>
        <v>0</v>
      </c>
      <c r="L175" s="15">
        <v>0</v>
      </c>
      <c r="M175" s="62">
        <f>ROUND((K175*(L175/100)),2)</f>
        <v>0</v>
      </c>
      <c r="N175" s="10"/>
      <c r="O175" s="144"/>
    </row>
    <row r="176" spans="1:15" x14ac:dyDescent="0.25">
      <c r="A176" s="140"/>
      <c r="B176" s="132" t="s">
        <v>1142</v>
      </c>
      <c r="C176" s="132"/>
      <c r="D176" s="16" t="s">
        <v>656</v>
      </c>
      <c r="E176" s="104">
        <v>0.01</v>
      </c>
      <c r="F176" s="13" t="s">
        <v>22</v>
      </c>
      <c r="G176" s="61"/>
      <c r="H176" s="62">
        <f>ROUND((G176*E176),2)</f>
        <v>0</v>
      </c>
      <c r="I176" s="61"/>
      <c r="J176" s="61"/>
      <c r="K176" s="62">
        <f>H176+J176</f>
        <v>0</v>
      </c>
      <c r="L176" s="15">
        <v>20</v>
      </c>
      <c r="M176" s="62">
        <f>ROUND((K176*(L176/100)),2)</f>
        <v>0</v>
      </c>
      <c r="N176" s="10"/>
      <c r="O176" s="144"/>
    </row>
    <row r="177" spans="1:15" x14ac:dyDescent="0.25">
      <c r="A177" s="140"/>
      <c r="B177" s="132" t="s">
        <v>1143</v>
      </c>
      <c r="C177" s="132"/>
      <c r="D177" s="16" t="s">
        <v>656</v>
      </c>
      <c r="E177" s="104">
        <v>0.01</v>
      </c>
      <c r="F177" s="13" t="s">
        <v>8</v>
      </c>
      <c r="G177" s="61"/>
      <c r="H177" s="62">
        <f>ROUND((G177*E177),2)</f>
        <v>0</v>
      </c>
      <c r="I177" s="61"/>
      <c r="J177" s="61"/>
      <c r="K177" s="62">
        <f>H177+J177</f>
        <v>0</v>
      </c>
      <c r="L177" s="15">
        <v>100</v>
      </c>
      <c r="M177" s="62">
        <f>ROUND((K177*(L177/100)),2)</f>
        <v>0</v>
      </c>
      <c r="N177" s="10"/>
      <c r="O177" s="144"/>
    </row>
    <row r="178" spans="1:15" x14ac:dyDescent="0.25">
      <c r="A178" s="140"/>
      <c r="B178" s="132" t="s">
        <v>145</v>
      </c>
      <c r="C178" s="132"/>
      <c r="D178" s="32" t="s">
        <v>655</v>
      </c>
      <c r="E178" s="104"/>
      <c r="F178" s="13"/>
      <c r="G178" s="62">
        <f>G175+G176+G177</f>
        <v>0</v>
      </c>
      <c r="H178" s="62">
        <f>H175+H176+H177</f>
        <v>0</v>
      </c>
      <c r="I178" s="62">
        <f>I175+I176+I177</f>
        <v>0</v>
      </c>
      <c r="J178" s="62">
        <f>J175+J176+J177</f>
        <v>0</v>
      </c>
      <c r="K178" s="62">
        <f>K175+K176+K177</f>
        <v>0</v>
      </c>
      <c r="L178" s="15"/>
      <c r="M178" s="62">
        <f>M175+M176+M177</f>
        <v>0</v>
      </c>
      <c r="N178" s="10"/>
      <c r="O178" s="144"/>
    </row>
    <row r="179" spans="1:15" x14ac:dyDescent="0.25">
      <c r="A179" s="140"/>
      <c r="B179" s="132" t="s">
        <v>146</v>
      </c>
      <c r="C179" s="132"/>
      <c r="D179" s="16" t="s">
        <v>657</v>
      </c>
      <c r="E179" s="104">
        <v>0.03</v>
      </c>
      <c r="F179" s="13" t="s">
        <v>21</v>
      </c>
      <c r="G179" s="61"/>
      <c r="H179" s="62">
        <f>ROUND((G179*E179),2)</f>
        <v>0</v>
      </c>
      <c r="I179" s="61"/>
      <c r="J179" s="61"/>
      <c r="K179" s="62">
        <f>H179+J179</f>
        <v>0</v>
      </c>
      <c r="L179" s="15">
        <v>0</v>
      </c>
      <c r="M179" s="62">
        <f>ROUND((K179*(L179/100)),2)</f>
        <v>0</v>
      </c>
      <c r="N179" s="10"/>
      <c r="O179" s="144"/>
    </row>
    <row r="180" spans="1:15" x14ac:dyDescent="0.25">
      <c r="A180" s="140"/>
      <c r="B180" s="132" t="s">
        <v>821</v>
      </c>
      <c r="C180" s="132"/>
      <c r="D180" s="16" t="s">
        <v>657</v>
      </c>
      <c r="E180" s="104">
        <v>0.03</v>
      </c>
      <c r="F180" s="13" t="s">
        <v>22</v>
      </c>
      <c r="G180" s="61"/>
      <c r="H180" s="62">
        <f>ROUND((G180*E180),2)</f>
        <v>0</v>
      </c>
      <c r="I180" s="61"/>
      <c r="J180" s="61"/>
      <c r="K180" s="62">
        <f>H180+J180</f>
        <v>0</v>
      </c>
      <c r="L180" s="15">
        <v>20</v>
      </c>
      <c r="M180" s="62">
        <f>ROUND((K180*(L180/100)),2)</f>
        <v>0</v>
      </c>
      <c r="N180" s="10"/>
      <c r="O180" s="144"/>
    </row>
    <row r="181" spans="1:15" x14ac:dyDescent="0.25">
      <c r="A181" s="140"/>
      <c r="B181" s="132" t="s">
        <v>822</v>
      </c>
      <c r="C181" s="132"/>
      <c r="D181" s="16" t="s">
        <v>657</v>
      </c>
      <c r="E181" s="104">
        <v>0.03</v>
      </c>
      <c r="F181" s="13" t="s">
        <v>8</v>
      </c>
      <c r="G181" s="61"/>
      <c r="H181" s="62">
        <f>ROUND((G181*E181),2)</f>
        <v>0</v>
      </c>
      <c r="I181" s="61"/>
      <c r="J181" s="61"/>
      <c r="K181" s="62">
        <f>H181+J181</f>
        <v>0</v>
      </c>
      <c r="L181" s="15">
        <v>100</v>
      </c>
      <c r="M181" s="62">
        <f>ROUND((K181*(L181/100)),2)</f>
        <v>0</v>
      </c>
      <c r="N181" s="10"/>
      <c r="O181" s="144"/>
    </row>
    <row r="182" spans="1:15" x14ac:dyDescent="0.25">
      <c r="A182" s="140"/>
      <c r="B182" s="132" t="s">
        <v>832</v>
      </c>
      <c r="C182" s="132"/>
      <c r="D182" s="90" t="s">
        <v>655</v>
      </c>
      <c r="E182" s="125"/>
      <c r="F182" s="63"/>
      <c r="G182" s="62">
        <f>G179+G180+G181</f>
        <v>0</v>
      </c>
      <c r="H182" s="62">
        <f>H179+H180+H181</f>
        <v>0</v>
      </c>
      <c r="I182" s="62">
        <f>I179+I180+I181</f>
        <v>0</v>
      </c>
      <c r="J182" s="62">
        <f>J179+J180+J181</f>
        <v>0</v>
      </c>
      <c r="K182" s="62">
        <f>K179+K180+K181</f>
        <v>0</v>
      </c>
      <c r="L182" s="64"/>
      <c r="M182" s="62">
        <f>M179+M180+M181</f>
        <v>0</v>
      </c>
      <c r="N182" s="10"/>
      <c r="O182" s="144"/>
    </row>
    <row r="183" spans="1:15" x14ac:dyDescent="0.25">
      <c r="A183" s="140"/>
      <c r="B183" s="132"/>
      <c r="C183" s="132"/>
      <c r="D183" s="91"/>
      <c r="E183" s="115"/>
      <c r="F183" s="69"/>
      <c r="G183" s="115"/>
      <c r="H183" s="115"/>
      <c r="I183" s="115"/>
      <c r="J183" s="115"/>
      <c r="K183" s="115"/>
      <c r="L183" s="82"/>
      <c r="M183" s="112"/>
      <c r="N183" s="10"/>
      <c r="O183" s="144"/>
    </row>
    <row r="184" spans="1:15" x14ac:dyDescent="0.25">
      <c r="A184" s="140"/>
      <c r="B184" s="132" t="s">
        <v>65</v>
      </c>
      <c r="C184" s="132"/>
      <c r="D184" s="43" t="s">
        <v>271</v>
      </c>
      <c r="E184" s="123"/>
      <c r="F184" s="44"/>
      <c r="G184" s="62">
        <f>G188+G192+G196</f>
        <v>0</v>
      </c>
      <c r="H184" s="62">
        <f>H188+H192+H196</f>
        <v>0</v>
      </c>
      <c r="I184" s="62">
        <f>I188+I192+I196</f>
        <v>0</v>
      </c>
      <c r="J184" s="62">
        <f>J188+J192+J196</f>
        <v>0</v>
      </c>
      <c r="K184" s="62">
        <f>K188+K192+K196</f>
        <v>0</v>
      </c>
      <c r="L184" s="45"/>
      <c r="M184" s="62">
        <f>M188+M192+M196</f>
        <v>0</v>
      </c>
      <c r="N184" s="10"/>
      <c r="O184" s="144"/>
    </row>
    <row r="185" spans="1:15" x14ac:dyDescent="0.25">
      <c r="A185" s="140"/>
      <c r="B185" s="132" t="s">
        <v>66</v>
      </c>
      <c r="C185" s="132"/>
      <c r="D185" s="16" t="s">
        <v>654</v>
      </c>
      <c r="E185" s="104">
        <v>5.0000000000000001E-3</v>
      </c>
      <c r="F185" s="13" t="s">
        <v>21</v>
      </c>
      <c r="G185" s="61"/>
      <c r="H185" s="62">
        <f>ROUND((G185*E185),2)</f>
        <v>0</v>
      </c>
      <c r="I185" s="61"/>
      <c r="J185" s="61"/>
      <c r="K185" s="62">
        <f>H185+J185</f>
        <v>0</v>
      </c>
      <c r="L185" s="15">
        <v>0</v>
      </c>
      <c r="M185" s="62">
        <f>ROUND((K185*(L185/100)),2)</f>
        <v>0</v>
      </c>
      <c r="N185" s="10"/>
      <c r="O185" s="144"/>
    </row>
    <row r="186" spans="1:15" x14ac:dyDescent="0.25">
      <c r="A186" s="140"/>
      <c r="B186" s="132" t="s">
        <v>1183</v>
      </c>
      <c r="C186" s="132"/>
      <c r="D186" s="16" t="s">
        <v>654</v>
      </c>
      <c r="E186" s="104">
        <v>5.0000000000000001E-3</v>
      </c>
      <c r="F186" s="13" t="s">
        <v>22</v>
      </c>
      <c r="G186" s="61"/>
      <c r="H186" s="62">
        <f>ROUND((G186*E186),2)</f>
        <v>0</v>
      </c>
      <c r="I186" s="61"/>
      <c r="J186" s="61"/>
      <c r="K186" s="62">
        <f>H186+J186</f>
        <v>0</v>
      </c>
      <c r="L186" s="15">
        <v>20</v>
      </c>
      <c r="M186" s="62">
        <f>ROUND((K186*(L186/100)),2)</f>
        <v>0</v>
      </c>
      <c r="N186" s="10"/>
      <c r="O186" s="144"/>
    </row>
    <row r="187" spans="1:15" x14ac:dyDescent="0.25">
      <c r="A187" s="140"/>
      <c r="B187" s="132" t="s">
        <v>1184</v>
      </c>
      <c r="C187" s="132"/>
      <c r="D187" s="16" t="s">
        <v>654</v>
      </c>
      <c r="E187" s="104">
        <v>5.0000000000000001E-3</v>
      </c>
      <c r="F187" s="13" t="s">
        <v>8</v>
      </c>
      <c r="G187" s="61"/>
      <c r="H187" s="62">
        <f>ROUND((G187*E187),2)</f>
        <v>0</v>
      </c>
      <c r="I187" s="61"/>
      <c r="J187" s="61"/>
      <c r="K187" s="62">
        <f>H187+J187</f>
        <v>0</v>
      </c>
      <c r="L187" s="15">
        <v>100</v>
      </c>
      <c r="M187" s="62">
        <f>ROUND((K187*(L187/100)),2)</f>
        <v>0</v>
      </c>
      <c r="N187" s="10"/>
      <c r="O187" s="144"/>
    </row>
    <row r="188" spans="1:15" x14ac:dyDescent="0.25">
      <c r="A188" s="140"/>
      <c r="B188" s="132" t="s">
        <v>1185</v>
      </c>
      <c r="C188" s="132"/>
      <c r="D188" s="32" t="s">
        <v>655</v>
      </c>
      <c r="E188" s="104"/>
      <c r="F188" s="13"/>
      <c r="G188" s="62">
        <f>G185+G186+G187</f>
        <v>0</v>
      </c>
      <c r="H188" s="62">
        <f>H185+H186+H187</f>
        <v>0</v>
      </c>
      <c r="I188" s="62">
        <f>I185+I186+I187</f>
        <v>0</v>
      </c>
      <c r="J188" s="62">
        <f>J185+J186+J187</f>
        <v>0</v>
      </c>
      <c r="K188" s="62">
        <f>K185+K186+K187</f>
        <v>0</v>
      </c>
      <c r="L188" s="15"/>
      <c r="M188" s="62">
        <f>M185+M186+M187</f>
        <v>0</v>
      </c>
      <c r="N188" s="10"/>
      <c r="O188" s="144"/>
    </row>
    <row r="189" spans="1:15" x14ac:dyDescent="0.25">
      <c r="A189" s="140"/>
      <c r="B189" s="132" t="s">
        <v>324</v>
      </c>
      <c r="C189" s="132"/>
      <c r="D189" s="16" t="s">
        <v>656</v>
      </c>
      <c r="E189" s="104">
        <v>0.01</v>
      </c>
      <c r="F189" s="13" t="s">
        <v>21</v>
      </c>
      <c r="G189" s="61"/>
      <c r="H189" s="62">
        <f>ROUND((G189*E189),2)</f>
        <v>0</v>
      </c>
      <c r="I189" s="61"/>
      <c r="J189" s="61"/>
      <c r="K189" s="62">
        <f>H189+J189</f>
        <v>0</v>
      </c>
      <c r="L189" s="15">
        <v>0</v>
      </c>
      <c r="M189" s="62">
        <f>ROUND((K189*(L189/100)),2)</f>
        <v>0</v>
      </c>
      <c r="N189" s="10"/>
      <c r="O189" s="144"/>
    </row>
    <row r="190" spans="1:15" x14ac:dyDescent="0.25">
      <c r="A190" s="140"/>
      <c r="B190" s="132" t="s">
        <v>684</v>
      </c>
      <c r="C190" s="132"/>
      <c r="D190" s="16" t="s">
        <v>656</v>
      </c>
      <c r="E190" s="104">
        <v>0.01</v>
      </c>
      <c r="F190" s="13" t="s">
        <v>22</v>
      </c>
      <c r="G190" s="61"/>
      <c r="H190" s="62">
        <f>ROUND((G190*E190),2)</f>
        <v>0</v>
      </c>
      <c r="I190" s="61"/>
      <c r="J190" s="61"/>
      <c r="K190" s="62">
        <f>H190+J190</f>
        <v>0</v>
      </c>
      <c r="L190" s="15">
        <v>20</v>
      </c>
      <c r="M190" s="62">
        <f>ROUND((K190*(L190/100)),2)</f>
        <v>0</v>
      </c>
      <c r="N190" s="10"/>
      <c r="O190" s="144"/>
    </row>
    <row r="191" spans="1:15" x14ac:dyDescent="0.25">
      <c r="A191" s="140"/>
      <c r="B191" s="132" t="s">
        <v>685</v>
      </c>
      <c r="C191" s="132"/>
      <c r="D191" s="16" t="s">
        <v>656</v>
      </c>
      <c r="E191" s="104">
        <v>0.01</v>
      </c>
      <c r="F191" s="13" t="s">
        <v>8</v>
      </c>
      <c r="G191" s="61"/>
      <c r="H191" s="62">
        <f>ROUND((G191*E191),2)</f>
        <v>0</v>
      </c>
      <c r="I191" s="61"/>
      <c r="J191" s="61"/>
      <c r="K191" s="62">
        <f>H191+J191</f>
        <v>0</v>
      </c>
      <c r="L191" s="15">
        <v>100</v>
      </c>
      <c r="M191" s="62">
        <f>ROUND((K191*(L191/100)),2)</f>
        <v>0</v>
      </c>
      <c r="N191" s="10"/>
      <c r="O191" s="144"/>
    </row>
    <row r="192" spans="1:15" x14ac:dyDescent="0.25">
      <c r="A192" s="140"/>
      <c r="B192" s="132" t="s">
        <v>686</v>
      </c>
      <c r="C192" s="132"/>
      <c r="D192" s="32" t="s">
        <v>655</v>
      </c>
      <c r="E192" s="104"/>
      <c r="F192" s="13"/>
      <c r="G192" s="62">
        <f>G189+G190+G191</f>
        <v>0</v>
      </c>
      <c r="H192" s="62">
        <f>H189+H190+H191</f>
        <v>0</v>
      </c>
      <c r="I192" s="62">
        <f>I189+I190+I191</f>
        <v>0</v>
      </c>
      <c r="J192" s="62">
        <f>J189+J190+J191</f>
        <v>0</v>
      </c>
      <c r="K192" s="62">
        <f>K189+K190+K191</f>
        <v>0</v>
      </c>
      <c r="L192" s="15"/>
      <c r="M192" s="62">
        <f>M189+M190+M191</f>
        <v>0</v>
      </c>
      <c r="N192" s="10"/>
      <c r="O192" s="144"/>
    </row>
    <row r="193" spans="1:15" x14ac:dyDescent="0.25">
      <c r="A193" s="140"/>
      <c r="B193" s="132" t="s">
        <v>687</v>
      </c>
      <c r="C193" s="132"/>
      <c r="D193" s="16" t="s">
        <v>657</v>
      </c>
      <c r="E193" s="104">
        <v>0.03</v>
      </c>
      <c r="F193" s="13" t="s">
        <v>21</v>
      </c>
      <c r="G193" s="61"/>
      <c r="H193" s="62">
        <f>ROUND((G193*E193),2)</f>
        <v>0</v>
      </c>
      <c r="I193" s="61"/>
      <c r="J193" s="61"/>
      <c r="K193" s="62">
        <f>H193+J193</f>
        <v>0</v>
      </c>
      <c r="L193" s="15">
        <v>0</v>
      </c>
      <c r="M193" s="62">
        <f>ROUND((K193*(L193/100)),2)</f>
        <v>0</v>
      </c>
      <c r="N193" s="10"/>
      <c r="O193" s="144"/>
    </row>
    <row r="194" spans="1:15" x14ac:dyDescent="0.25">
      <c r="A194" s="140"/>
      <c r="B194" s="132" t="s">
        <v>688</v>
      </c>
      <c r="C194" s="132"/>
      <c r="D194" s="16" t="s">
        <v>657</v>
      </c>
      <c r="E194" s="104">
        <v>0.03</v>
      </c>
      <c r="F194" s="13" t="s">
        <v>22</v>
      </c>
      <c r="G194" s="61"/>
      <c r="H194" s="62">
        <f>ROUND((G194*E194),2)</f>
        <v>0</v>
      </c>
      <c r="I194" s="61"/>
      <c r="J194" s="61"/>
      <c r="K194" s="62">
        <f>H194+J194</f>
        <v>0</v>
      </c>
      <c r="L194" s="15">
        <v>20</v>
      </c>
      <c r="M194" s="62">
        <f>ROUND((K194*(L194/100)),2)</f>
        <v>0</v>
      </c>
      <c r="N194" s="10"/>
      <c r="O194" s="144"/>
    </row>
    <row r="195" spans="1:15" x14ac:dyDescent="0.25">
      <c r="A195" s="140"/>
      <c r="B195" s="132" t="s">
        <v>689</v>
      </c>
      <c r="C195" s="132"/>
      <c r="D195" s="16" t="s">
        <v>657</v>
      </c>
      <c r="E195" s="104">
        <v>0.03</v>
      </c>
      <c r="F195" s="13" t="s">
        <v>8</v>
      </c>
      <c r="G195" s="61"/>
      <c r="H195" s="62">
        <f>ROUND((G195*E195),2)</f>
        <v>0</v>
      </c>
      <c r="I195" s="61"/>
      <c r="J195" s="61"/>
      <c r="K195" s="62">
        <f>H195+J195</f>
        <v>0</v>
      </c>
      <c r="L195" s="15">
        <v>100</v>
      </c>
      <c r="M195" s="62">
        <f>ROUND((K195*(L195/100)),2)</f>
        <v>0</v>
      </c>
      <c r="N195" s="10"/>
      <c r="O195" s="144"/>
    </row>
    <row r="196" spans="1:15" x14ac:dyDescent="0.25">
      <c r="A196" s="140"/>
      <c r="B196" s="132" t="s">
        <v>863</v>
      </c>
      <c r="C196" s="132"/>
      <c r="D196" s="90" t="s">
        <v>655</v>
      </c>
      <c r="E196" s="125"/>
      <c r="F196" s="63"/>
      <c r="G196" s="62">
        <f>G193+G194+G195</f>
        <v>0</v>
      </c>
      <c r="H196" s="62">
        <f>H193+H194+H195</f>
        <v>0</v>
      </c>
      <c r="I196" s="62">
        <f>I193+I194+I195</f>
        <v>0</v>
      </c>
      <c r="J196" s="62">
        <f>J193+J194+J195</f>
        <v>0</v>
      </c>
      <c r="K196" s="62">
        <f>K193+K194+K195</f>
        <v>0</v>
      </c>
      <c r="L196" s="64"/>
      <c r="M196" s="62">
        <f>M193+M194+M195</f>
        <v>0</v>
      </c>
      <c r="N196" s="10"/>
      <c r="O196" s="144"/>
    </row>
    <row r="197" spans="1:15" x14ac:dyDescent="0.25">
      <c r="A197" s="140"/>
      <c r="B197" s="132"/>
      <c r="C197" s="132"/>
      <c r="D197" s="91"/>
      <c r="E197" s="115"/>
      <c r="F197" s="69"/>
      <c r="G197" s="115"/>
      <c r="H197" s="115"/>
      <c r="I197" s="115"/>
      <c r="J197" s="115"/>
      <c r="K197" s="115"/>
      <c r="L197" s="82"/>
      <c r="M197" s="112"/>
      <c r="N197" s="10"/>
      <c r="O197" s="144"/>
    </row>
    <row r="198" spans="1:15" x14ac:dyDescent="0.25">
      <c r="A198" s="140"/>
      <c r="B198" s="132" t="s">
        <v>289</v>
      </c>
      <c r="C198" s="132"/>
      <c r="D198" s="77" t="s">
        <v>272</v>
      </c>
      <c r="E198" s="128"/>
      <c r="F198" s="93" t="s">
        <v>256</v>
      </c>
      <c r="G198" s="62">
        <f>G100+G114+G128+G142+G156+G170+G184</f>
        <v>0</v>
      </c>
      <c r="H198" s="62">
        <f>H100+H114+H128+H142+H156+H170+H184</f>
        <v>0</v>
      </c>
      <c r="I198" s="62">
        <f>I100+I114+I128+I142+I156+I170+I184</f>
        <v>0</v>
      </c>
      <c r="J198" s="62">
        <f>J100+J114+J128+J142+J156+J170+J184</f>
        <v>0</v>
      </c>
      <c r="K198" s="62">
        <f>K100+K114+K128+K142+K156+K170+K184</f>
        <v>0</v>
      </c>
      <c r="L198" s="94"/>
      <c r="M198" s="62">
        <f>M100+M114+M128+M142+M156+M170+M184</f>
        <v>0</v>
      </c>
      <c r="N198" s="10"/>
      <c r="O198" s="144"/>
    </row>
    <row r="199" spans="1:15" x14ac:dyDescent="0.25">
      <c r="A199" s="140"/>
      <c r="B199" s="132"/>
      <c r="C199" s="132"/>
      <c r="D199" s="42"/>
      <c r="E199" s="115"/>
      <c r="F199" s="69"/>
      <c r="G199" s="115"/>
      <c r="H199" s="115"/>
      <c r="I199" s="115"/>
      <c r="J199" s="115"/>
      <c r="K199" s="115"/>
      <c r="L199" s="82"/>
      <c r="M199" s="112"/>
      <c r="N199" s="10"/>
      <c r="O199" s="144"/>
    </row>
    <row r="200" spans="1:15" s="50" customFormat="1" ht="18.75" x14ac:dyDescent="0.25">
      <c r="A200" s="148"/>
      <c r="B200" s="146"/>
      <c r="C200" s="146"/>
      <c r="D200" s="79" t="s">
        <v>273</v>
      </c>
      <c r="E200" s="129"/>
      <c r="F200" s="103"/>
      <c r="G200" s="62">
        <f>G198+G96</f>
        <v>0</v>
      </c>
      <c r="H200" s="62">
        <f>H198+H96</f>
        <v>0</v>
      </c>
      <c r="I200" s="62">
        <f>I198+I96</f>
        <v>0</v>
      </c>
      <c r="J200" s="62">
        <f>J198+J96</f>
        <v>0</v>
      </c>
      <c r="K200" s="62">
        <f>K198+K96</f>
        <v>0</v>
      </c>
      <c r="L200" s="80"/>
      <c r="M200" s="62">
        <f>M198+M96</f>
        <v>0</v>
      </c>
      <c r="N200" s="49"/>
      <c r="O200" s="147"/>
    </row>
    <row r="201" spans="1:15" ht="14.45" hidden="1" x14ac:dyDescent="0.25">
      <c r="A201" s="140"/>
      <c r="B201" s="132"/>
      <c r="C201" s="132" t="s">
        <v>1211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44"/>
    </row>
    <row r="202" spans="1:15" x14ac:dyDescent="0.25">
      <c r="A202" s="141"/>
      <c r="B202" s="142"/>
      <c r="C202" s="142" t="s">
        <v>1214</v>
      </c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5" t="s">
        <v>1215</v>
      </c>
    </row>
  </sheetData>
  <mergeCells count="2">
    <mergeCell ref="E1:K1"/>
    <mergeCell ref="E2:K2"/>
  </mergeCells>
  <phoneticPr fontId="0" type="noConversion"/>
  <dataValidations count="1337">
    <dataValidation type="decimal" allowBlank="1" showInputMessage="1" showErrorMessage="1" errorTitle="Input Error" error="Please enter a numeric value between 0 and 99999999999999999" sqref="E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8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9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19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0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6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0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0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00">
      <formula1>-99999999999999900</formula1>
      <formula2>99999999999999900</formula2>
    </dataValidation>
  </dataValidations>
  <pageMargins left="0.7" right="0.7" top="0.75" bottom="0.75" header="0.3" footer="0.3"/>
  <pageSetup paperSize="9" orientation="portrait" verticalDpi="0" r:id="rId1"/>
  <headerFooter alignWithMargins="0"/>
  <ignoredErrors>
    <ignoredError sqref="I201:I221 L198 H201:H221 M201:M221 L201:L221 J201:J221 L200 L199 K201:K221" formula="1"/>
    <ignoredError sqref="L16:L197" formula="1" unlockedFormula="1"/>
    <ignoredError sqref="L13:L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workbookViewId="0">
      <selection activeCell="C26" sqref="C26"/>
    </sheetView>
  </sheetViews>
  <sheetFormatPr defaultColWidth="9.140625" defaultRowHeight="15" x14ac:dyDescent="0.2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6" width="9.140625" style="1"/>
    <col min="7" max="7" width="15.5703125" style="1" customWidth="1"/>
    <col min="8" max="9" width="9.140625" style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 x14ac:dyDescent="0.25">
      <c r="J1" s="1" t="s">
        <v>877</v>
      </c>
      <c r="K1" s="1" t="s">
        <v>878</v>
      </c>
      <c r="L1" s="1" t="s">
        <v>729</v>
      </c>
      <c r="M1" s="1">
        <v>1</v>
      </c>
    </row>
    <row r="2" spans="2:13" x14ac:dyDescent="0.25">
      <c r="J2" s="1" t="s">
        <v>879</v>
      </c>
      <c r="K2" s="1" t="s">
        <v>880</v>
      </c>
      <c r="L2" s="1" t="s">
        <v>730</v>
      </c>
      <c r="M2" s="1">
        <v>1000</v>
      </c>
    </row>
    <row r="3" spans="2:13" x14ac:dyDescent="0.25">
      <c r="J3" s="1" t="s">
        <v>881</v>
      </c>
      <c r="K3" s="1" t="s">
        <v>882</v>
      </c>
      <c r="L3" s="1" t="s">
        <v>297</v>
      </c>
      <c r="M3" s="1">
        <v>100000</v>
      </c>
    </row>
    <row r="4" spans="2:13" x14ac:dyDescent="0.25">
      <c r="J4" s="1" t="s">
        <v>883</v>
      </c>
      <c r="K4" s="1" t="s">
        <v>884</v>
      </c>
      <c r="L4" s="1" t="s">
        <v>196</v>
      </c>
      <c r="M4" s="1">
        <v>1000000</v>
      </c>
    </row>
    <row r="5" spans="2:13" x14ac:dyDescent="0.25">
      <c r="J5" s="1" t="s">
        <v>885</v>
      </c>
      <c r="K5" s="1" t="s">
        <v>886</v>
      </c>
      <c r="L5" s="1" t="s">
        <v>197</v>
      </c>
      <c r="M5" s="1">
        <v>1000000000</v>
      </c>
    </row>
    <row r="6" spans="2:13" x14ac:dyDescent="0.25">
      <c r="B6" s="6"/>
      <c r="C6" s="2" t="s">
        <v>204</v>
      </c>
      <c r="D6" s="2" t="s">
        <v>926</v>
      </c>
      <c r="J6" s="1" t="s">
        <v>209</v>
      </c>
      <c r="K6" s="1" t="s">
        <v>210</v>
      </c>
    </row>
    <row r="7" spans="2:13" x14ac:dyDescent="0.25">
      <c r="B7" s="6"/>
      <c r="C7" s="2" t="s">
        <v>205</v>
      </c>
      <c r="D7" s="2" t="s">
        <v>297</v>
      </c>
      <c r="J7" s="1" t="s">
        <v>211</v>
      </c>
      <c r="K7" s="1" t="s">
        <v>212</v>
      </c>
    </row>
    <row r="8" spans="2:13" x14ac:dyDescent="0.25">
      <c r="B8" s="7" t="s">
        <v>206</v>
      </c>
      <c r="C8" s="2" t="s">
        <v>725</v>
      </c>
      <c r="D8" s="18">
        <f>StartUp!G8</f>
        <v>0</v>
      </c>
      <c r="G8" s="8"/>
      <c r="J8" s="1" t="s">
        <v>213</v>
      </c>
      <c r="K8" s="1" t="s">
        <v>214</v>
      </c>
    </row>
    <row r="9" spans="2:13" x14ac:dyDescent="0.25">
      <c r="B9" s="7"/>
      <c r="C9" s="2" t="s">
        <v>726</v>
      </c>
      <c r="D9" s="18">
        <f>StartUp!G9</f>
        <v>0</v>
      </c>
      <c r="G9" s="8"/>
      <c r="J9" s="1" t="s">
        <v>215</v>
      </c>
      <c r="K9" s="1" t="s">
        <v>216</v>
      </c>
    </row>
    <row r="10" spans="2:13" x14ac:dyDescent="0.25">
      <c r="B10" s="7" t="s">
        <v>207</v>
      </c>
      <c r="C10" s="2" t="s">
        <v>725</v>
      </c>
      <c r="D10" s="8"/>
      <c r="G10" s="130"/>
      <c r="J10" s="1" t="s">
        <v>217</v>
      </c>
      <c r="K10" s="1" t="s">
        <v>218</v>
      </c>
    </row>
    <row r="11" spans="2:13" x14ac:dyDescent="0.25">
      <c r="B11" s="7"/>
      <c r="C11" s="2" t="s">
        <v>726</v>
      </c>
      <c r="D11" s="8"/>
      <c r="J11" s="1" t="s">
        <v>219</v>
      </c>
      <c r="K11" s="1" t="s">
        <v>220</v>
      </c>
    </row>
    <row r="12" spans="2:13" x14ac:dyDescent="0.25">
      <c r="B12" s="6"/>
      <c r="C12" s="3" t="s">
        <v>208</v>
      </c>
      <c r="D12" s="4">
        <f>D16</f>
        <v>0</v>
      </c>
      <c r="J12" s="1" t="s">
        <v>221</v>
      </c>
      <c r="K12" s="1" t="s">
        <v>222</v>
      </c>
    </row>
    <row r="13" spans="2:13" x14ac:dyDescent="0.25">
      <c r="B13" s="6"/>
      <c r="C13" s="2" t="s">
        <v>443</v>
      </c>
      <c r="D13" s="2"/>
      <c r="J13" s="1" t="s">
        <v>223</v>
      </c>
      <c r="K13" s="1" t="s">
        <v>224</v>
      </c>
    </row>
    <row r="14" spans="2:13" x14ac:dyDescent="0.25">
      <c r="B14" s="2" t="s">
        <v>446</v>
      </c>
      <c r="C14" s="2" t="s">
        <v>725</v>
      </c>
      <c r="D14" s="8"/>
      <c r="J14" s="1" t="s">
        <v>225</v>
      </c>
      <c r="K14" s="1" t="s">
        <v>226</v>
      </c>
    </row>
    <row r="15" spans="2:13" x14ac:dyDescent="0.25">
      <c r="B15" s="2"/>
      <c r="C15" s="2" t="s">
        <v>726</v>
      </c>
      <c r="D15" s="8"/>
      <c r="J15" s="1" t="s">
        <v>227</v>
      </c>
      <c r="K15" s="1" t="s">
        <v>228</v>
      </c>
    </row>
    <row r="16" spans="2:13" x14ac:dyDescent="0.25">
      <c r="B16" s="2" t="s">
        <v>1101</v>
      </c>
      <c r="C16" s="2"/>
      <c r="D16" s="8"/>
      <c r="J16" s="1" t="s">
        <v>229</v>
      </c>
      <c r="K16" s="1" t="s">
        <v>230</v>
      </c>
    </row>
    <row r="17" spans="2:11" x14ac:dyDescent="0.25">
      <c r="B17" s="2" t="s">
        <v>1102</v>
      </c>
      <c r="C17" s="2"/>
      <c r="D17" s="2"/>
      <c r="J17" s="1" t="s">
        <v>231</v>
      </c>
      <c r="K17" s="1" t="s">
        <v>232</v>
      </c>
    </row>
    <row r="18" spans="2:11" x14ac:dyDescent="0.25">
      <c r="B18" s="2" t="s">
        <v>1103</v>
      </c>
      <c r="C18" s="2"/>
      <c r="D18" s="2"/>
      <c r="J18" s="1" t="s">
        <v>233</v>
      </c>
      <c r="K18" s="1" t="s">
        <v>234</v>
      </c>
    </row>
    <row r="19" spans="2:11" x14ac:dyDescent="0.25">
      <c r="B19" s="2" t="s">
        <v>1104</v>
      </c>
      <c r="C19" s="2"/>
      <c r="D19" s="2">
        <v>0</v>
      </c>
      <c r="J19" s="1" t="s">
        <v>235</v>
      </c>
      <c r="K19" s="1" t="s">
        <v>236</v>
      </c>
    </row>
    <row r="20" spans="2:11" x14ac:dyDescent="0.25">
      <c r="B20" s="2" t="s">
        <v>1105</v>
      </c>
      <c r="C20" s="2"/>
      <c r="D20" s="2">
        <v>2010</v>
      </c>
      <c r="J20" s="1" t="s">
        <v>237</v>
      </c>
      <c r="K20" s="1" t="s">
        <v>238</v>
      </c>
    </row>
    <row r="21" spans="2:11" x14ac:dyDescent="0.25">
      <c r="B21" s="2" t="s">
        <v>1106</v>
      </c>
      <c r="C21" s="2"/>
      <c r="D21" s="2">
        <v>0</v>
      </c>
      <c r="J21" s="1" t="s">
        <v>239</v>
      </c>
      <c r="K21" s="1" t="s">
        <v>240</v>
      </c>
    </row>
    <row r="22" spans="2:11" x14ac:dyDescent="0.25">
      <c r="B22" s="1" t="s">
        <v>1176</v>
      </c>
      <c r="D22" s="1" t="s">
        <v>1157</v>
      </c>
      <c r="J22" s="1" t="s">
        <v>241</v>
      </c>
      <c r="K22" s="1" t="s">
        <v>467</v>
      </c>
    </row>
    <row r="23" spans="2:11" x14ac:dyDescent="0.25">
      <c r="J23" s="1" t="s">
        <v>468</v>
      </c>
      <c r="K23" s="1" t="s">
        <v>469</v>
      </c>
    </row>
    <row r="24" spans="2:11" x14ac:dyDescent="0.25">
      <c r="B24" s="1" t="s">
        <v>1177</v>
      </c>
      <c r="C24" s="151" t="s">
        <v>1180</v>
      </c>
      <c r="J24" s="1" t="s">
        <v>470</v>
      </c>
      <c r="K24" s="1" t="s">
        <v>471</v>
      </c>
    </row>
    <row r="25" spans="2:11" x14ac:dyDescent="0.25">
      <c r="B25" s="1" t="s">
        <v>1178</v>
      </c>
      <c r="C25" s="1" t="s">
        <v>1181</v>
      </c>
      <c r="J25" s="1" t="s">
        <v>472</v>
      </c>
      <c r="K25" s="1" t="s">
        <v>473</v>
      </c>
    </row>
    <row r="26" spans="2:11" x14ac:dyDescent="0.25">
      <c r="B26" s="1" t="s">
        <v>1179</v>
      </c>
      <c r="C26" s="1" t="s">
        <v>1229</v>
      </c>
      <c r="J26" s="1" t="s">
        <v>474</v>
      </c>
      <c r="K26" s="1" t="s">
        <v>475</v>
      </c>
    </row>
    <row r="27" spans="2:11" x14ac:dyDescent="0.25">
      <c r="J27" s="1" t="s">
        <v>476</v>
      </c>
      <c r="K27" s="1" t="s">
        <v>477</v>
      </c>
    </row>
    <row r="28" spans="2:11" x14ac:dyDescent="0.25">
      <c r="J28" s="1" t="s">
        <v>478</v>
      </c>
      <c r="K28" s="1" t="s">
        <v>479</v>
      </c>
    </row>
    <row r="29" spans="2:11" x14ac:dyDescent="0.25">
      <c r="J29" s="1" t="s">
        <v>480</v>
      </c>
      <c r="K29" s="1" t="s">
        <v>481</v>
      </c>
    </row>
    <row r="30" spans="2:11" x14ac:dyDescent="0.25">
      <c r="J30" s="1" t="s">
        <v>482</v>
      </c>
      <c r="K30" s="1" t="s">
        <v>483</v>
      </c>
    </row>
    <row r="31" spans="2:11" x14ac:dyDescent="0.25">
      <c r="J31" s="1" t="s">
        <v>484</v>
      </c>
      <c r="K31" s="1" t="s">
        <v>485</v>
      </c>
    </row>
    <row r="32" spans="2:11" x14ac:dyDescent="0.25">
      <c r="J32" s="1" t="s">
        <v>486</v>
      </c>
      <c r="K32" s="1" t="s">
        <v>487</v>
      </c>
    </row>
    <row r="33" spans="10:11" x14ac:dyDescent="0.25">
      <c r="J33" s="1" t="s">
        <v>488</v>
      </c>
      <c r="K33" s="1" t="s">
        <v>1053</v>
      </c>
    </row>
    <row r="34" spans="10:11" x14ac:dyDescent="0.25">
      <c r="J34" s="1" t="s">
        <v>1054</v>
      </c>
      <c r="K34" s="1" t="s">
        <v>1055</v>
      </c>
    </row>
    <row r="35" spans="10:11" x14ac:dyDescent="0.25">
      <c r="J35" s="1" t="s">
        <v>1056</v>
      </c>
      <c r="K35" s="1" t="s">
        <v>1057</v>
      </c>
    </row>
    <row r="36" spans="10:11" x14ac:dyDescent="0.25">
      <c r="J36" s="1" t="s">
        <v>1058</v>
      </c>
      <c r="K36" s="1" t="s">
        <v>1059</v>
      </c>
    </row>
    <row r="37" spans="10:11" x14ac:dyDescent="0.25">
      <c r="J37" s="1" t="s">
        <v>927</v>
      </c>
      <c r="K37" s="1" t="s">
        <v>928</v>
      </c>
    </row>
    <row r="38" spans="10:11" x14ac:dyDescent="0.25">
      <c r="J38" s="1" t="s">
        <v>929</v>
      </c>
      <c r="K38" s="1" t="s">
        <v>930</v>
      </c>
    </row>
    <row r="39" spans="10:11" x14ac:dyDescent="0.25">
      <c r="J39" s="1" t="s">
        <v>931</v>
      </c>
      <c r="K39" s="1" t="s">
        <v>932</v>
      </c>
    </row>
    <row r="40" spans="10:11" x14ac:dyDescent="0.25">
      <c r="J40" s="1" t="s">
        <v>933</v>
      </c>
      <c r="K40" s="1" t="s">
        <v>934</v>
      </c>
    </row>
    <row r="41" spans="10:11" x14ac:dyDescent="0.25">
      <c r="J41" s="1" t="s">
        <v>935</v>
      </c>
      <c r="K41" s="1" t="s">
        <v>936</v>
      </c>
    </row>
    <row r="42" spans="10:11" x14ac:dyDescent="0.25">
      <c r="J42" s="1" t="s">
        <v>937</v>
      </c>
      <c r="K42" s="1" t="s">
        <v>938</v>
      </c>
    </row>
    <row r="43" spans="10:11" x14ac:dyDescent="0.25">
      <c r="J43" s="1" t="s">
        <v>939</v>
      </c>
      <c r="K43" s="1" t="s">
        <v>940</v>
      </c>
    </row>
    <row r="44" spans="10:11" x14ac:dyDescent="0.25">
      <c r="J44" s="1" t="s">
        <v>941</v>
      </c>
      <c r="K44" s="1" t="s">
        <v>540</v>
      </c>
    </row>
    <row r="45" spans="10:11" x14ac:dyDescent="0.25">
      <c r="J45" s="1" t="s">
        <v>541</v>
      </c>
      <c r="K45" s="1" t="s">
        <v>542</v>
      </c>
    </row>
    <row r="46" spans="10:11" x14ac:dyDescent="0.25">
      <c r="J46" s="1" t="s">
        <v>543</v>
      </c>
      <c r="K46" s="1" t="s">
        <v>544</v>
      </c>
    </row>
    <row r="47" spans="10:11" x14ac:dyDescent="0.25">
      <c r="J47" s="1" t="s">
        <v>545</v>
      </c>
      <c r="K47" s="1" t="s">
        <v>546</v>
      </c>
    </row>
    <row r="48" spans="10:11" x14ac:dyDescent="0.25">
      <c r="J48" s="1" t="s">
        <v>547</v>
      </c>
      <c r="K48" s="1" t="s">
        <v>548</v>
      </c>
    </row>
    <row r="49" spans="10:11" x14ac:dyDescent="0.25">
      <c r="J49" s="1" t="s">
        <v>549</v>
      </c>
      <c r="K49" s="1" t="s">
        <v>1126</v>
      </c>
    </row>
    <row r="50" spans="10:11" x14ac:dyDescent="0.25">
      <c r="J50" s="1" t="s">
        <v>1127</v>
      </c>
      <c r="K50" s="1" t="s">
        <v>1128</v>
      </c>
    </row>
    <row r="51" spans="10:11" x14ac:dyDescent="0.25">
      <c r="J51" s="1" t="s">
        <v>1129</v>
      </c>
      <c r="K51" s="1" t="s">
        <v>1130</v>
      </c>
    </row>
    <row r="52" spans="10:11" x14ac:dyDescent="0.25">
      <c r="J52" s="1" t="s">
        <v>1131</v>
      </c>
      <c r="K52" s="1" t="s">
        <v>1132</v>
      </c>
    </row>
    <row r="53" spans="10:11" x14ac:dyDescent="0.25">
      <c r="J53" s="1" t="s">
        <v>1133</v>
      </c>
      <c r="K53" s="1" t="s">
        <v>1134</v>
      </c>
    </row>
    <row r="54" spans="10:11" x14ac:dyDescent="0.25">
      <c r="J54" s="1" t="s">
        <v>1135</v>
      </c>
      <c r="K54" s="1" t="s">
        <v>1136</v>
      </c>
    </row>
    <row r="55" spans="10:11" x14ac:dyDescent="0.25">
      <c r="J55" s="1" t="s">
        <v>1137</v>
      </c>
      <c r="K55" s="1" t="s">
        <v>1138</v>
      </c>
    </row>
    <row r="56" spans="10:11" x14ac:dyDescent="0.25">
      <c r="J56" s="1" t="s">
        <v>434</v>
      </c>
      <c r="K56" s="1" t="s">
        <v>435</v>
      </c>
    </row>
    <row r="57" spans="10:11" x14ac:dyDescent="0.25">
      <c r="J57" s="1" t="s">
        <v>436</v>
      </c>
      <c r="K57" s="1" t="s">
        <v>437</v>
      </c>
    </row>
    <row r="58" spans="10:11" x14ac:dyDescent="0.25">
      <c r="J58" s="1" t="s">
        <v>438</v>
      </c>
      <c r="K58" s="1" t="s">
        <v>439</v>
      </c>
    </row>
    <row r="59" spans="10:11" x14ac:dyDescent="0.25">
      <c r="J59" s="1" t="s">
        <v>440</v>
      </c>
      <c r="K59" s="1" t="s">
        <v>441</v>
      </c>
    </row>
    <row r="60" spans="10:11" x14ac:dyDescent="0.25">
      <c r="J60" s="1" t="s">
        <v>442</v>
      </c>
      <c r="K60" s="1" t="s">
        <v>198</v>
      </c>
    </row>
    <row r="61" spans="10:11" x14ac:dyDescent="0.25">
      <c r="J61" s="1" t="s">
        <v>199</v>
      </c>
      <c r="K61" s="1" t="s">
        <v>200</v>
      </c>
    </row>
    <row r="62" spans="10:11" x14ac:dyDescent="0.25">
      <c r="J62" s="1" t="s">
        <v>201</v>
      </c>
      <c r="K62" s="1" t="s">
        <v>202</v>
      </c>
    </row>
    <row r="63" spans="10:11" x14ac:dyDescent="0.25">
      <c r="J63" s="1" t="s">
        <v>203</v>
      </c>
      <c r="K63" s="1" t="s">
        <v>916</v>
      </c>
    </row>
    <row r="64" spans="10:11" x14ac:dyDescent="0.25">
      <c r="J64" s="1" t="s">
        <v>917</v>
      </c>
      <c r="K64" s="1" t="s">
        <v>918</v>
      </c>
    </row>
    <row r="65" spans="10:11" x14ac:dyDescent="0.25">
      <c r="J65" s="1" t="s">
        <v>919</v>
      </c>
      <c r="K65" s="1" t="s">
        <v>920</v>
      </c>
    </row>
    <row r="66" spans="10:11" x14ac:dyDescent="0.25">
      <c r="J66" s="1" t="s">
        <v>921</v>
      </c>
      <c r="K66" s="1" t="s">
        <v>922</v>
      </c>
    </row>
    <row r="67" spans="10:11" x14ac:dyDescent="0.25">
      <c r="J67" s="1" t="s">
        <v>923</v>
      </c>
      <c r="K67" s="1" t="s">
        <v>924</v>
      </c>
    </row>
    <row r="68" spans="10:11" x14ac:dyDescent="0.25">
      <c r="J68" s="1" t="s">
        <v>925</v>
      </c>
      <c r="K68" s="1" t="s">
        <v>926</v>
      </c>
    </row>
    <row r="69" spans="10:11" x14ac:dyDescent="0.25">
      <c r="J69" s="1" t="s">
        <v>1060</v>
      </c>
      <c r="K69" s="1" t="s">
        <v>1061</v>
      </c>
    </row>
    <row r="70" spans="10:11" x14ac:dyDescent="0.25">
      <c r="J70" s="1" t="s">
        <v>1062</v>
      </c>
      <c r="K70" s="1" t="s">
        <v>835</v>
      </c>
    </row>
    <row r="71" spans="10:11" x14ac:dyDescent="0.25">
      <c r="J71" s="1" t="s">
        <v>836</v>
      </c>
      <c r="K71" s="1" t="s">
        <v>837</v>
      </c>
    </row>
    <row r="72" spans="10:11" x14ac:dyDescent="0.25">
      <c r="J72" s="1" t="s">
        <v>838</v>
      </c>
      <c r="K72" s="1" t="s">
        <v>839</v>
      </c>
    </row>
    <row r="73" spans="10:11" x14ac:dyDescent="0.25">
      <c r="J73" s="1" t="s">
        <v>840</v>
      </c>
      <c r="K73" s="1" t="s">
        <v>887</v>
      </c>
    </row>
    <row r="74" spans="10:11" x14ac:dyDescent="0.25">
      <c r="J74" s="1" t="s">
        <v>888</v>
      </c>
      <c r="K74" s="1" t="s">
        <v>889</v>
      </c>
    </row>
    <row r="75" spans="10:11" x14ac:dyDescent="0.25">
      <c r="J75" s="1" t="s">
        <v>890</v>
      </c>
      <c r="K75" s="1" t="s">
        <v>891</v>
      </c>
    </row>
    <row r="76" spans="10:11" x14ac:dyDescent="0.25">
      <c r="J76" s="1" t="s">
        <v>892</v>
      </c>
      <c r="K76" s="1" t="s">
        <v>893</v>
      </c>
    </row>
    <row r="77" spans="10:11" x14ac:dyDescent="0.25">
      <c r="J77" s="1" t="s">
        <v>894</v>
      </c>
      <c r="K77" s="1" t="s">
        <v>895</v>
      </c>
    </row>
    <row r="78" spans="10:11" x14ac:dyDescent="0.25">
      <c r="J78" s="1" t="s">
        <v>896</v>
      </c>
      <c r="K78" s="1" t="s">
        <v>897</v>
      </c>
    </row>
    <row r="79" spans="10:11" x14ac:dyDescent="0.25">
      <c r="J79" s="1" t="s">
        <v>898</v>
      </c>
      <c r="K79" s="1" t="s">
        <v>899</v>
      </c>
    </row>
    <row r="80" spans="10:11" x14ac:dyDescent="0.25">
      <c r="J80" s="1" t="s">
        <v>900</v>
      </c>
      <c r="K80" s="1" t="s">
        <v>901</v>
      </c>
    </row>
    <row r="81" spans="10:11" x14ac:dyDescent="0.25">
      <c r="J81" s="1" t="s">
        <v>902</v>
      </c>
      <c r="K81" s="1" t="s">
        <v>903</v>
      </c>
    </row>
    <row r="82" spans="10:11" x14ac:dyDescent="0.25">
      <c r="J82" s="1" t="s">
        <v>904</v>
      </c>
      <c r="K82" s="1" t="s">
        <v>711</v>
      </c>
    </row>
    <row r="83" spans="10:11" x14ac:dyDescent="0.25">
      <c r="J83" s="1" t="s">
        <v>712</v>
      </c>
      <c r="K83" s="1" t="s">
        <v>713</v>
      </c>
    </row>
    <row r="84" spans="10:11" x14ac:dyDescent="0.25">
      <c r="J84" s="1" t="s">
        <v>714</v>
      </c>
      <c r="K84" s="1" t="s">
        <v>715</v>
      </c>
    </row>
    <row r="85" spans="10:11" x14ac:dyDescent="0.25">
      <c r="J85" s="1" t="s">
        <v>716</v>
      </c>
      <c r="K85" s="1" t="s">
        <v>717</v>
      </c>
    </row>
    <row r="86" spans="10:11" x14ac:dyDescent="0.25">
      <c r="J86" s="1" t="s">
        <v>718</v>
      </c>
      <c r="K86" s="1" t="s">
        <v>719</v>
      </c>
    </row>
    <row r="87" spans="10:11" x14ac:dyDescent="0.25">
      <c r="J87" s="1" t="s">
        <v>720</v>
      </c>
      <c r="K87" s="1" t="s">
        <v>721</v>
      </c>
    </row>
    <row r="88" spans="10:11" x14ac:dyDescent="0.25">
      <c r="J88" s="1" t="s">
        <v>722</v>
      </c>
      <c r="K88" s="1" t="s">
        <v>723</v>
      </c>
    </row>
    <row r="89" spans="10:11" x14ac:dyDescent="0.25">
      <c r="J89" s="1" t="s">
        <v>724</v>
      </c>
      <c r="K89" s="1" t="s">
        <v>841</v>
      </c>
    </row>
    <row r="90" spans="10:11" x14ac:dyDescent="0.25">
      <c r="J90" s="1" t="s">
        <v>842</v>
      </c>
      <c r="K90" s="1" t="s">
        <v>843</v>
      </c>
    </row>
    <row r="91" spans="10:11" x14ac:dyDescent="0.25">
      <c r="J91" s="1" t="s">
        <v>844</v>
      </c>
      <c r="K91" s="1" t="s">
        <v>905</v>
      </c>
    </row>
    <row r="92" spans="10:11" x14ac:dyDescent="0.25">
      <c r="J92" s="1" t="s">
        <v>906</v>
      </c>
      <c r="K92" s="1" t="s">
        <v>381</v>
      </c>
    </row>
    <row r="93" spans="10:11" x14ac:dyDescent="0.25">
      <c r="J93" s="1" t="s">
        <v>912</v>
      </c>
      <c r="K93" s="1" t="s">
        <v>913</v>
      </c>
    </row>
    <row r="94" spans="10:11" x14ac:dyDescent="0.25">
      <c r="J94" s="1" t="s">
        <v>914</v>
      </c>
      <c r="K94" s="1" t="s">
        <v>915</v>
      </c>
    </row>
    <row r="95" spans="10:11" x14ac:dyDescent="0.25">
      <c r="J95" s="1" t="s">
        <v>911</v>
      </c>
      <c r="K95" s="1" t="s">
        <v>518</v>
      </c>
    </row>
    <row r="96" spans="10:11" x14ac:dyDescent="0.25">
      <c r="J96" s="1" t="s">
        <v>519</v>
      </c>
      <c r="K96" s="1" t="s">
        <v>520</v>
      </c>
    </row>
    <row r="97" spans="10:11" x14ac:dyDescent="0.25">
      <c r="J97" s="1" t="s">
        <v>521</v>
      </c>
      <c r="K97" s="1" t="s">
        <v>522</v>
      </c>
    </row>
    <row r="98" spans="10:11" x14ac:dyDescent="0.25">
      <c r="J98" s="1" t="s">
        <v>523</v>
      </c>
      <c r="K98" s="1" t="s">
        <v>524</v>
      </c>
    </row>
    <row r="99" spans="10:11" x14ac:dyDescent="0.25">
      <c r="J99" s="1" t="s">
        <v>525</v>
      </c>
      <c r="K99" s="1" t="s">
        <v>526</v>
      </c>
    </row>
    <row r="100" spans="10:11" x14ac:dyDescent="0.25">
      <c r="J100" s="1" t="s">
        <v>527</v>
      </c>
      <c r="K100" s="1" t="s">
        <v>528</v>
      </c>
    </row>
    <row r="101" spans="10:11" x14ac:dyDescent="0.25">
      <c r="J101" s="1" t="s">
        <v>529</v>
      </c>
      <c r="K101" s="1" t="s">
        <v>530</v>
      </c>
    </row>
    <row r="102" spans="10:11" x14ac:dyDescent="0.25">
      <c r="J102" s="1" t="s">
        <v>531</v>
      </c>
      <c r="K102" s="1" t="s">
        <v>532</v>
      </c>
    </row>
    <row r="103" spans="10:11" x14ac:dyDescent="0.25">
      <c r="J103" s="1" t="s">
        <v>533</v>
      </c>
      <c r="K103" s="1" t="s">
        <v>534</v>
      </c>
    </row>
    <row r="104" spans="10:11" x14ac:dyDescent="0.25">
      <c r="J104" s="1" t="s">
        <v>535</v>
      </c>
      <c r="K104" s="1" t="s">
        <v>536</v>
      </c>
    </row>
    <row r="105" spans="10:11" x14ac:dyDescent="0.25">
      <c r="J105" s="1" t="s">
        <v>537</v>
      </c>
      <c r="K105" s="1" t="s">
        <v>155</v>
      </c>
    </row>
    <row r="106" spans="10:11" x14ac:dyDescent="0.25">
      <c r="J106" s="1" t="s">
        <v>156</v>
      </c>
      <c r="K106" s="1" t="s">
        <v>157</v>
      </c>
    </row>
    <row r="107" spans="10:11" x14ac:dyDescent="0.25">
      <c r="J107" s="1" t="s">
        <v>158</v>
      </c>
      <c r="K107" s="1" t="s">
        <v>159</v>
      </c>
    </row>
    <row r="108" spans="10:11" x14ac:dyDescent="0.25">
      <c r="J108" s="1" t="s">
        <v>160</v>
      </c>
      <c r="K108" s="1" t="s">
        <v>161</v>
      </c>
    </row>
    <row r="109" spans="10:11" x14ac:dyDescent="0.25">
      <c r="J109" s="1" t="s">
        <v>162</v>
      </c>
      <c r="K109" s="1" t="s">
        <v>163</v>
      </c>
    </row>
    <row r="110" spans="10:11" x14ac:dyDescent="0.25">
      <c r="J110" s="1" t="s">
        <v>164</v>
      </c>
      <c r="K110" s="1" t="s">
        <v>165</v>
      </c>
    </row>
    <row r="111" spans="10:11" x14ac:dyDescent="0.25">
      <c r="J111" s="1" t="s">
        <v>166</v>
      </c>
      <c r="K111" s="1" t="s">
        <v>167</v>
      </c>
    </row>
    <row r="112" spans="10:11" x14ac:dyDescent="0.25">
      <c r="J112" s="1" t="s">
        <v>168</v>
      </c>
      <c r="K112" s="1" t="s">
        <v>169</v>
      </c>
    </row>
    <row r="113" spans="10:11" x14ac:dyDescent="0.25">
      <c r="J113" s="1" t="s">
        <v>170</v>
      </c>
      <c r="K113" s="1" t="s">
        <v>171</v>
      </c>
    </row>
    <row r="114" spans="10:11" x14ac:dyDescent="0.25">
      <c r="J114" s="1" t="s">
        <v>172</v>
      </c>
      <c r="K114" s="1" t="s">
        <v>173</v>
      </c>
    </row>
    <row r="115" spans="10:11" x14ac:dyDescent="0.25">
      <c r="J115" s="1" t="s">
        <v>174</v>
      </c>
      <c r="K115" s="1" t="s">
        <v>761</v>
      </c>
    </row>
    <row r="116" spans="10:11" x14ac:dyDescent="0.25">
      <c r="J116" s="1" t="s">
        <v>762</v>
      </c>
      <c r="K116" s="1" t="s">
        <v>763</v>
      </c>
    </row>
    <row r="117" spans="10:11" x14ac:dyDescent="0.25">
      <c r="J117" s="1" t="s">
        <v>764</v>
      </c>
      <c r="K117" s="1" t="s">
        <v>765</v>
      </c>
    </row>
    <row r="118" spans="10:11" x14ac:dyDescent="0.25">
      <c r="J118" s="1" t="s">
        <v>348</v>
      </c>
      <c r="K118" s="1" t="s">
        <v>994</v>
      </c>
    </row>
    <row r="119" spans="10:11" x14ac:dyDescent="0.25">
      <c r="J119" s="1" t="s">
        <v>1011</v>
      </c>
      <c r="K119" s="1" t="s">
        <v>1012</v>
      </c>
    </row>
    <row r="120" spans="10:11" x14ac:dyDescent="0.25">
      <c r="J120" s="1" t="s">
        <v>1013</v>
      </c>
      <c r="K120" s="1" t="s">
        <v>1014</v>
      </c>
    </row>
    <row r="121" spans="10:11" x14ac:dyDescent="0.25">
      <c r="J121" s="1" t="s">
        <v>1015</v>
      </c>
      <c r="K121" s="1" t="s">
        <v>462</v>
      </c>
    </row>
    <row r="122" spans="10:11" x14ac:dyDescent="0.25">
      <c r="J122" s="1" t="s">
        <v>463</v>
      </c>
      <c r="K122" s="1" t="s">
        <v>1118</v>
      </c>
    </row>
    <row r="123" spans="10:11" x14ac:dyDescent="0.25">
      <c r="J123" s="1" t="s">
        <v>1119</v>
      </c>
      <c r="K123" s="1" t="s">
        <v>1120</v>
      </c>
    </row>
    <row r="124" spans="10:11" x14ac:dyDescent="0.25">
      <c r="J124" s="1" t="s">
        <v>1121</v>
      </c>
      <c r="K124" s="1" t="s">
        <v>1122</v>
      </c>
    </row>
    <row r="125" spans="10:11" x14ac:dyDescent="0.25">
      <c r="J125" s="1" t="s">
        <v>1123</v>
      </c>
      <c r="K125" s="1" t="s">
        <v>349</v>
      </c>
    </row>
    <row r="126" spans="10:11" x14ac:dyDescent="0.25">
      <c r="J126" s="1" t="s">
        <v>350</v>
      </c>
      <c r="K126" s="1" t="s">
        <v>351</v>
      </c>
    </row>
    <row r="127" spans="10:11" x14ac:dyDescent="0.25">
      <c r="J127" s="1" t="s">
        <v>352</v>
      </c>
      <c r="K127" s="1" t="s">
        <v>353</v>
      </c>
    </row>
    <row r="128" spans="10:11" x14ac:dyDescent="0.25">
      <c r="J128" s="1" t="s">
        <v>354</v>
      </c>
      <c r="K128" s="1" t="s">
        <v>355</v>
      </c>
    </row>
    <row r="129" spans="10:11" x14ac:dyDescent="0.25">
      <c r="J129" s="1" t="s">
        <v>356</v>
      </c>
      <c r="K129" s="1" t="s">
        <v>357</v>
      </c>
    </row>
    <row r="130" spans="10:11" x14ac:dyDescent="0.25">
      <c r="J130" s="1" t="s">
        <v>358</v>
      </c>
      <c r="K130" s="1" t="s">
        <v>359</v>
      </c>
    </row>
    <row r="131" spans="10:11" x14ac:dyDescent="0.25">
      <c r="J131" s="1" t="s">
        <v>360</v>
      </c>
      <c r="K131" s="1" t="s">
        <v>361</v>
      </c>
    </row>
    <row r="132" spans="10:11" x14ac:dyDescent="0.25">
      <c r="J132" s="1" t="s">
        <v>362</v>
      </c>
      <c r="K132" s="1" t="s">
        <v>363</v>
      </c>
    </row>
    <row r="133" spans="10:11" x14ac:dyDescent="0.25">
      <c r="J133" s="1" t="s">
        <v>364</v>
      </c>
      <c r="K133" s="1" t="s">
        <v>365</v>
      </c>
    </row>
    <row r="134" spans="10:11" x14ac:dyDescent="0.25">
      <c r="J134" s="1" t="s">
        <v>366</v>
      </c>
      <c r="K134" s="1" t="s">
        <v>367</v>
      </c>
    </row>
    <row r="135" spans="10:11" x14ac:dyDescent="0.25">
      <c r="J135" s="1" t="s">
        <v>368</v>
      </c>
      <c r="K135" s="1" t="s">
        <v>369</v>
      </c>
    </row>
    <row r="136" spans="10:11" x14ac:dyDescent="0.25">
      <c r="J136" s="1" t="s">
        <v>370</v>
      </c>
      <c r="K136" s="1" t="s">
        <v>371</v>
      </c>
    </row>
    <row r="137" spans="10:11" x14ac:dyDescent="0.25">
      <c r="J137" s="1" t="s">
        <v>372</v>
      </c>
      <c r="K137" s="1" t="s">
        <v>373</v>
      </c>
    </row>
    <row r="138" spans="10:11" x14ac:dyDescent="0.25">
      <c r="J138" s="1" t="s">
        <v>374</v>
      </c>
      <c r="K138" s="1" t="s">
        <v>582</v>
      </c>
    </row>
    <row r="139" spans="10:11" x14ac:dyDescent="0.25">
      <c r="J139" s="1" t="s">
        <v>583</v>
      </c>
      <c r="K139" s="1" t="s">
        <v>584</v>
      </c>
    </row>
    <row r="140" spans="10:11" x14ac:dyDescent="0.25">
      <c r="J140" s="1" t="s">
        <v>585</v>
      </c>
      <c r="K140" s="1" t="s">
        <v>586</v>
      </c>
    </row>
    <row r="141" spans="10:11" x14ac:dyDescent="0.25">
      <c r="J141" s="1" t="s">
        <v>587</v>
      </c>
      <c r="K141" s="1" t="s">
        <v>588</v>
      </c>
    </row>
    <row r="142" spans="10:11" x14ac:dyDescent="0.25">
      <c r="J142" s="1" t="s">
        <v>609</v>
      </c>
      <c r="K142" s="1" t="s">
        <v>610</v>
      </c>
    </row>
    <row r="143" spans="10:11" x14ac:dyDescent="0.25">
      <c r="J143" s="1" t="s">
        <v>611</v>
      </c>
      <c r="K143" s="1" t="s">
        <v>612</v>
      </c>
    </row>
    <row r="144" spans="10:11" x14ac:dyDescent="0.25">
      <c r="J144" s="1" t="s">
        <v>613</v>
      </c>
      <c r="K144" s="1" t="s">
        <v>614</v>
      </c>
    </row>
    <row r="145" spans="10:11" x14ac:dyDescent="0.25">
      <c r="J145" s="1" t="s">
        <v>615</v>
      </c>
      <c r="K145" s="1" t="s">
        <v>616</v>
      </c>
    </row>
    <row r="146" spans="10:11" x14ac:dyDescent="0.25">
      <c r="J146" s="1" t="s">
        <v>617</v>
      </c>
      <c r="K146" s="1" t="s">
        <v>618</v>
      </c>
    </row>
    <row r="147" spans="10:11" x14ac:dyDescent="0.25">
      <c r="J147" s="1" t="s">
        <v>619</v>
      </c>
      <c r="K147" s="1" t="s">
        <v>620</v>
      </c>
    </row>
    <row r="148" spans="10:11" x14ac:dyDescent="0.25">
      <c r="J148" s="1" t="s">
        <v>621</v>
      </c>
      <c r="K148" s="1" t="s">
        <v>622</v>
      </c>
    </row>
    <row r="149" spans="10:11" x14ac:dyDescent="0.25">
      <c r="J149" s="1" t="s">
        <v>623</v>
      </c>
      <c r="K149" s="1" t="s">
        <v>624</v>
      </c>
    </row>
    <row r="150" spans="10:11" x14ac:dyDescent="0.25">
      <c r="J150" s="1" t="s">
        <v>625</v>
      </c>
      <c r="K150" s="1" t="s">
        <v>626</v>
      </c>
    </row>
    <row r="151" spans="10:11" x14ac:dyDescent="0.25">
      <c r="J151" s="1" t="s">
        <v>627</v>
      </c>
      <c r="K151" s="1" t="s">
        <v>628</v>
      </c>
    </row>
    <row r="152" spans="10:11" x14ac:dyDescent="0.25">
      <c r="J152" s="1" t="s">
        <v>629</v>
      </c>
      <c r="K152" s="1" t="s">
        <v>630</v>
      </c>
    </row>
    <row r="153" spans="10:11" x14ac:dyDescent="0.25">
      <c r="J153" s="1" t="s">
        <v>631</v>
      </c>
      <c r="K153" s="1" t="s">
        <v>632</v>
      </c>
    </row>
    <row r="154" spans="10:11" x14ac:dyDescent="0.25">
      <c r="J154" s="1" t="s">
        <v>633</v>
      </c>
      <c r="K154" s="1" t="s">
        <v>634</v>
      </c>
    </row>
    <row r="155" spans="10:11" x14ac:dyDescent="0.25">
      <c r="J155" s="1" t="s">
        <v>635</v>
      </c>
      <c r="K155" s="1" t="s">
        <v>998</v>
      </c>
    </row>
    <row r="156" spans="10:11" x14ac:dyDescent="0.25">
      <c r="J156" s="1" t="s">
        <v>999</v>
      </c>
      <c r="K156" s="1" t="s">
        <v>1000</v>
      </c>
    </row>
    <row r="157" spans="10:11" x14ac:dyDescent="0.25">
      <c r="J157" s="1" t="s">
        <v>1001</v>
      </c>
      <c r="K157" s="1" t="s">
        <v>1002</v>
      </c>
    </row>
    <row r="158" spans="10:11" x14ac:dyDescent="0.25">
      <c r="J158" s="1" t="s">
        <v>1003</v>
      </c>
      <c r="K158" s="1" t="s">
        <v>1004</v>
      </c>
    </row>
    <row r="159" spans="10:11" x14ac:dyDescent="0.25">
      <c r="J159" s="1" t="s">
        <v>1005</v>
      </c>
      <c r="K159" s="1" t="s">
        <v>1006</v>
      </c>
    </row>
    <row r="160" spans="10:11" x14ac:dyDescent="0.25">
      <c r="J160" s="1" t="s">
        <v>1007</v>
      </c>
      <c r="K160" s="1" t="s">
        <v>1008</v>
      </c>
    </row>
    <row r="161" spans="10:11" x14ac:dyDescent="0.25">
      <c r="J161" s="1" t="s">
        <v>1009</v>
      </c>
      <c r="K161" s="1" t="s">
        <v>1010</v>
      </c>
    </row>
    <row r="162" spans="10:11" x14ac:dyDescent="0.25">
      <c r="J162" s="1" t="s">
        <v>727</v>
      </c>
      <c r="K162" s="1" t="s">
        <v>728</v>
      </c>
    </row>
    <row r="163" spans="10:11" x14ac:dyDescent="0.25">
      <c r="J163" s="1" t="s">
        <v>995</v>
      </c>
      <c r="K163" s="1" t="s">
        <v>996</v>
      </c>
    </row>
    <row r="164" spans="10:11" x14ac:dyDescent="0.25">
      <c r="J164" s="1" t="s">
        <v>997</v>
      </c>
      <c r="K164" s="1" t="s">
        <v>1018</v>
      </c>
    </row>
    <row r="165" spans="10:11" x14ac:dyDescent="0.25">
      <c r="J165" s="1" t="s">
        <v>1019</v>
      </c>
      <c r="K165" s="1" t="s">
        <v>864</v>
      </c>
    </row>
    <row r="166" spans="10:11" x14ac:dyDescent="0.25">
      <c r="J166" s="1" t="s">
        <v>865</v>
      </c>
      <c r="K166" s="1" t="s">
        <v>866</v>
      </c>
    </row>
    <row r="167" spans="10:11" x14ac:dyDescent="0.25">
      <c r="J167" s="1" t="s">
        <v>867</v>
      </c>
      <c r="K167" s="1" t="s">
        <v>868</v>
      </c>
    </row>
    <row r="168" spans="10:11" x14ac:dyDescent="0.25">
      <c r="J168" s="1" t="s">
        <v>869</v>
      </c>
      <c r="K168" s="1" t="s">
        <v>870</v>
      </c>
    </row>
    <row r="169" spans="10:11" x14ac:dyDescent="0.25">
      <c r="J169" s="1" t="s">
        <v>871</v>
      </c>
      <c r="K169" s="1" t="s">
        <v>872</v>
      </c>
    </row>
    <row r="170" spans="10:11" x14ac:dyDescent="0.25">
      <c r="J170" s="1" t="s">
        <v>873</v>
      </c>
      <c r="K170" s="1" t="s">
        <v>874</v>
      </c>
    </row>
    <row r="171" spans="10:11" x14ac:dyDescent="0.25">
      <c r="J171" s="1" t="s">
        <v>875</v>
      </c>
      <c r="K171" s="1" t="s">
        <v>876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23"/>
  <sheetViews>
    <sheetView showGridLines="0" topLeftCell="D1" zoomScale="85" workbookViewId="0">
      <selection sqref="A1:C1048576"/>
    </sheetView>
  </sheetViews>
  <sheetFormatPr defaultRowHeight="15" x14ac:dyDescent="0.25"/>
  <cols>
    <col min="1" max="1" width="41" hidden="1" customWidth="1"/>
    <col min="2" max="2" width="30.42578125" hidden="1" customWidth="1"/>
    <col min="3" max="3" width="10.85546875" hidden="1" customWidth="1"/>
    <col min="4" max="4" width="59.28515625" customWidth="1"/>
    <col min="5" max="5" width="25.7109375" customWidth="1"/>
  </cols>
  <sheetData>
    <row r="1" spans="1:7" ht="26.25" customHeight="1" x14ac:dyDescent="0.25">
      <c r="A1" s="9" t="s">
        <v>1034</v>
      </c>
      <c r="D1" s="160" t="s">
        <v>639</v>
      </c>
      <c r="E1" s="160"/>
    </row>
    <row r="2" spans="1:7" ht="26.25" customHeight="1" x14ac:dyDescent="0.25">
      <c r="D2" s="160"/>
      <c r="E2" s="160"/>
    </row>
    <row r="4" spans="1:7" x14ac:dyDescent="0.25">
      <c r="A4" s="138"/>
      <c r="B4" s="139"/>
      <c r="C4" s="139" t="s">
        <v>113</v>
      </c>
      <c r="D4" s="139"/>
      <c r="E4" s="139"/>
      <c r="F4" s="139"/>
      <c r="G4" s="143"/>
    </row>
    <row r="5" spans="1:7" hidden="1" x14ac:dyDescent="0.25">
      <c r="A5" s="140"/>
      <c r="B5" s="132"/>
      <c r="C5" s="132"/>
      <c r="D5" s="132"/>
      <c r="E5" s="132"/>
      <c r="F5" s="132"/>
      <c r="G5" s="144"/>
    </row>
    <row r="6" spans="1:7" ht="14.45" hidden="1" x14ac:dyDescent="0.25">
      <c r="A6" s="140"/>
      <c r="B6" s="132"/>
      <c r="C6" s="132"/>
      <c r="D6" s="132"/>
      <c r="E6" s="132" t="s">
        <v>489</v>
      </c>
      <c r="F6" s="132"/>
      <c r="G6" s="144"/>
    </row>
    <row r="7" spans="1:7" ht="14.45" hidden="1" x14ac:dyDescent="0.25">
      <c r="A7" s="140"/>
      <c r="B7" s="132"/>
      <c r="C7" s="132" t="s">
        <v>1212</v>
      </c>
      <c r="D7" s="132" t="s">
        <v>1216</v>
      </c>
      <c r="E7" s="132"/>
      <c r="F7" s="132" t="s">
        <v>1211</v>
      </c>
      <c r="G7" s="144" t="s">
        <v>1213</v>
      </c>
    </row>
    <row r="8" spans="1:7" ht="18.75" x14ac:dyDescent="0.25">
      <c r="A8" s="140"/>
      <c r="B8" s="132"/>
      <c r="C8" s="132" t="s">
        <v>1216</v>
      </c>
      <c r="D8" s="33"/>
      <c r="E8" s="28" t="s">
        <v>114</v>
      </c>
      <c r="F8" s="10"/>
      <c r="G8" s="144"/>
    </row>
    <row r="9" spans="1:7" x14ac:dyDescent="0.25">
      <c r="A9" s="140"/>
      <c r="B9" s="132"/>
      <c r="C9" s="132" t="s">
        <v>1211</v>
      </c>
      <c r="D9" s="10"/>
      <c r="E9" s="10"/>
      <c r="F9" s="10"/>
      <c r="G9" s="144"/>
    </row>
    <row r="10" spans="1:7" ht="18.75" customHeight="1" x14ac:dyDescent="0.25">
      <c r="A10" s="140" t="s">
        <v>115</v>
      </c>
      <c r="B10" s="132" t="s">
        <v>116</v>
      </c>
      <c r="C10" s="132"/>
      <c r="D10" s="32" t="s">
        <v>600</v>
      </c>
      <c r="E10" s="62">
        <f>E11+E12+E13</f>
        <v>0</v>
      </c>
      <c r="F10" s="10"/>
      <c r="G10" s="144"/>
    </row>
    <row r="11" spans="1:7" ht="18.75" customHeight="1" x14ac:dyDescent="0.25">
      <c r="A11" s="140" t="s">
        <v>117</v>
      </c>
      <c r="B11" s="132" t="s">
        <v>116</v>
      </c>
      <c r="C11" s="132"/>
      <c r="D11" s="16" t="s">
        <v>834</v>
      </c>
      <c r="E11" s="61"/>
      <c r="F11" s="10"/>
      <c r="G11" s="144"/>
    </row>
    <row r="12" spans="1:7" ht="18.75" customHeight="1" x14ac:dyDescent="0.25">
      <c r="A12" s="140" t="s">
        <v>118</v>
      </c>
      <c r="B12" s="132" t="s">
        <v>116</v>
      </c>
      <c r="C12" s="132"/>
      <c r="D12" s="16" t="s">
        <v>589</v>
      </c>
      <c r="E12" s="61"/>
      <c r="F12" s="10"/>
      <c r="G12" s="144"/>
    </row>
    <row r="13" spans="1:7" ht="18.75" customHeight="1" x14ac:dyDescent="0.25">
      <c r="A13" s="140" t="s">
        <v>119</v>
      </c>
      <c r="B13" s="132" t="s">
        <v>116</v>
      </c>
      <c r="C13" s="132"/>
      <c r="D13" s="16" t="s">
        <v>594</v>
      </c>
      <c r="E13" s="61"/>
      <c r="F13" s="10"/>
      <c r="G13" s="144"/>
    </row>
    <row r="14" spans="1:7" ht="18.75" customHeight="1" x14ac:dyDescent="0.25">
      <c r="A14" s="140" t="s">
        <v>115</v>
      </c>
      <c r="B14" s="132" t="s">
        <v>120</v>
      </c>
      <c r="C14" s="132"/>
      <c r="D14" s="32" t="s">
        <v>121</v>
      </c>
      <c r="E14" s="62">
        <f>E15+E16+E17+E18+E19</f>
        <v>0</v>
      </c>
      <c r="F14" s="10"/>
      <c r="G14" s="144"/>
    </row>
    <row r="15" spans="1:7" ht="18.75" customHeight="1" x14ac:dyDescent="0.25">
      <c r="A15" s="140" t="s">
        <v>117</v>
      </c>
      <c r="B15" s="132" t="s">
        <v>120</v>
      </c>
      <c r="C15" s="132"/>
      <c r="D15" s="16" t="s">
        <v>833</v>
      </c>
      <c r="E15" s="61"/>
      <c r="F15" s="10"/>
      <c r="G15" s="144"/>
    </row>
    <row r="16" spans="1:7" ht="18.75" customHeight="1" x14ac:dyDescent="0.25">
      <c r="A16" s="140" t="s">
        <v>118</v>
      </c>
      <c r="B16" s="132" t="s">
        <v>120</v>
      </c>
      <c r="C16" s="132"/>
      <c r="D16" s="16" t="s">
        <v>589</v>
      </c>
      <c r="E16" s="61"/>
      <c r="F16" s="10"/>
      <c r="G16" s="144"/>
    </row>
    <row r="17" spans="1:7" ht="18.75" customHeight="1" x14ac:dyDescent="0.25">
      <c r="A17" s="140" t="s">
        <v>760</v>
      </c>
      <c r="B17" s="132" t="s">
        <v>120</v>
      </c>
      <c r="C17" s="132"/>
      <c r="D17" s="16" t="s">
        <v>591</v>
      </c>
      <c r="E17" s="61"/>
      <c r="F17" s="10"/>
      <c r="G17" s="144"/>
    </row>
    <row r="18" spans="1:7" ht="18.75" customHeight="1" x14ac:dyDescent="0.25">
      <c r="A18" s="140" t="s">
        <v>1078</v>
      </c>
      <c r="B18" s="132" t="s">
        <v>120</v>
      </c>
      <c r="C18" s="132"/>
      <c r="D18" s="16" t="s">
        <v>592</v>
      </c>
      <c r="E18" s="61"/>
      <c r="F18" s="10"/>
      <c r="G18" s="144"/>
    </row>
    <row r="19" spans="1:7" ht="18.75" customHeight="1" x14ac:dyDescent="0.25">
      <c r="A19" s="140" t="s">
        <v>1079</v>
      </c>
      <c r="B19" s="132" t="s">
        <v>120</v>
      </c>
      <c r="C19" s="132"/>
      <c r="D19" s="16" t="s">
        <v>593</v>
      </c>
      <c r="E19" s="61"/>
      <c r="F19" s="10"/>
      <c r="G19" s="144"/>
    </row>
    <row r="20" spans="1:7" ht="18.75" x14ac:dyDescent="0.25">
      <c r="A20" s="140" t="s">
        <v>115</v>
      </c>
      <c r="B20" s="132"/>
      <c r="C20" s="132"/>
      <c r="D20" s="39" t="s">
        <v>1080</v>
      </c>
      <c r="E20" s="62">
        <f>E10+E14</f>
        <v>0</v>
      </c>
      <c r="F20" s="10"/>
      <c r="G20" s="144"/>
    </row>
    <row r="21" spans="1:7" ht="18.75" x14ac:dyDescent="0.25">
      <c r="A21" s="140" t="s">
        <v>992</v>
      </c>
      <c r="B21" s="132"/>
      <c r="C21" s="132"/>
      <c r="D21" s="39" t="s">
        <v>37</v>
      </c>
      <c r="E21" s="61"/>
      <c r="F21" s="10"/>
      <c r="G21" s="144"/>
    </row>
    <row r="22" spans="1:7" hidden="1" x14ac:dyDescent="0.25">
      <c r="A22" s="140"/>
      <c r="B22" s="132"/>
      <c r="C22" s="132" t="s">
        <v>1211</v>
      </c>
      <c r="D22" s="10"/>
      <c r="E22" s="10"/>
      <c r="F22" s="10"/>
      <c r="G22" s="144"/>
    </row>
    <row r="23" spans="1:7" x14ac:dyDescent="0.25">
      <c r="A23" s="141"/>
      <c r="B23" s="142"/>
      <c r="C23" s="142" t="s">
        <v>1214</v>
      </c>
      <c r="D23" s="142"/>
      <c r="E23" s="142"/>
      <c r="F23" s="142"/>
      <c r="G23" s="145" t="s">
        <v>1215</v>
      </c>
    </row>
  </sheetData>
  <mergeCells count="1">
    <mergeCell ref="D1:E2"/>
  </mergeCells>
  <phoneticPr fontId="0" type="noConversion"/>
  <dataValidations count="12">
    <dataValidation type="decimal" allowBlank="1" showInputMessage="1" showErrorMessage="1" errorTitle="Input Error" error="Please enter a numeric value between -99999999999999999 and 99999999999999999" sqref="E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1">
      <formula1>-99999999999999900</formula1>
      <formula2>99999999999999900</formula2>
    </dataValidation>
  </dataValidations>
  <pageMargins left="0.7" right="0.7" top="0.75" bottom="0.75" header="0.3" footer="0.3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29"/>
  <sheetViews>
    <sheetView showGridLines="0" topLeftCell="D1" zoomScale="85" workbookViewId="0">
      <selection sqref="A1:C1048576"/>
    </sheetView>
  </sheetViews>
  <sheetFormatPr defaultRowHeight="15" x14ac:dyDescent="0.25"/>
  <cols>
    <col min="1" max="3" width="9.140625" hidden="1" customWidth="1"/>
    <col min="4" max="4" width="36.42578125" customWidth="1"/>
    <col min="5" max="5" width="25.7109375" customWidth="1"/>
  </cols>
  <sheetData>
    <row r="1" spans="1:7" ht="26.25" customHeight="1" x14ac:dyDescent="0.25">
      <c r="A1" s="9" t="s">
        <v>175</v>
      </c>
      <c r="D1" s="160" t="s">
        <v>249</v>
      </c>
      <c r="E1" s="160"/>
    </row>
    <row r="2" spans="1:7" ht="26.25" customHeight="1" x14ac:dyDescent="0.25">
      <c r="D2" s="160"/>
      <c r="E2" s="160"/>
    </row>
    <row r="4" spans="1:7" x14ac:dyDescent="0.25">
      <c r="A4" s="138"/>
      <c r="B4" s="139"/>
      <c r="C4" s="139" t="s">
        <v>38</v>
      </c>
      <c r="D4" s="139"/>
      <c r="E4" s="139"/>
      <c r="F4" s="139"/>
      <c r="G4" s="143"/>
    </row>
    <row r="5" spans="1:7" hidden="1" x14ac:dyDescent="0.25">
      <c r="A5" s="140"/>
      <c r="B5" s="132"/>
      <c r="C5" s="132"/>
      <c r="D5" s="132"/>
      <c r="E5" s="132"/>
      <c r="F5" s="132"/>
      <c r="G5" s="144"/>
    </row>
    <row r="6" spans="1:7" ht="14.45" hidden="1" x14ac:dyDescent="0.25">
      <c r="A6" s="140"/>
      <c r="B6" s="132"/>
      <c r="C6" s="132"/>
      <c r="D6" s="132"/>
      <c r="E6" s="132"/>
      <c r="F6" s="132"/>
      <c r="G6" s="144"/>
    </row>
    <row r="7" spans="1:7" ht="14.45" hidden="1" x14ac:dyDescent="0.25">
      <c r="A7" s="140"/>
      <c r="B7" s="132"/>
      <c r="C7" s="132" t="s">
        <v>1212</v>
      </c>
      <c r="D7" s="132" t="s">
        <v>1216</v>
      </c>
      <c r="E7" s="132"/>
      <c r="F7" s="132" t="s">
        <v>1211</v>
      </c>
      <c r="G7" s="144" t="s">
        <v>1213</v>
      </c>
    </row>
    <row r="8" spans="1:7" ht="19.5" customHeight="1" x14ac:dyDescent="0.25">
      <c r="A8" s="140"/>
      <c r="B8" s="132"/>
      <c r="C8" s="132" t="s">
        <v>1216</v>
      </c>
      <c r="D8" s="29"/>
      <c r="E8" s="29" t="s">
        <v>114</v>
      </c>
      <c r="F8" s="10"/>
      <c r="G8" s="144"/>
    </row>
    <row r="9" spans="1:7" x14ac:dyDescent="0.25">
      <c r="A9" s="140"/>
      <c r="B9" s="132"/>
      <c r="C9" s="132" t="s">
        <v>1211</v>
      </c>
      <c r="D9" s="10"/>
      <c r="E9" s="10"/>
      <c r="F9" s="10"/>
      <c r="G9" s="144"/>
    </row>
    <row r="10" spans="1:7" x14ac:dyDescent="0.25">
      <c r="A10" s="140" t="s">
        <v>39</v>
      </c>
      <c r="B10" s="132"/>
      <c r="C10" s="132"/>
      <c r="D10" s="16" t="s">
        <v>40</v>
      </c>
      <c r="E10" s="61"/>
      <c r="F10" s="10"/>
      <c r="G10" s="144"/>
    </row>
    <row r="11" spans="1:7" x14ac:dyDescent="0.25">
      <c r="A11" s="140" t="s">
        <v>41</v>
      </c>
      <c r="B11" s="132"/>
      <c r="C11" s="132"/>
      <c r="D11" s="16" t="s">
        <v>42</v>
      </c>
      <c r="E11" s="61"/>
      <c r="F11" s="10"/>
      <c r="G11" s="144"/>
    </row>
    <row r="12" spans="1:7" x14ac:dyDescent="0.25">
      <c r="A12" s="140" t="s">
        <v>43</v>
      </c>
      <c r="B12" s="132"/>
      <c r="C12" s="132"/>
      <c r="D12" s="16" t="s">
        <v>44</v>
      </c>
      <c r="E12" s="61"/>
      <c r="F12" s="10"/>
      <c r="G12" s="144"/>
    </row>
    <row r="13" spans="1:7" x14ac:dyDescent="0.25">
      <c r="A13" s="140" t="s">
        <v>45</v>
      </c>
      <c r="B13" s="132"/>
      <c r="C13" s="132"/>
      <c r="D13" s="16" t="s">
        <v>46</v>
      </c>
      <c r="E13" s="61"/>
      <c r="F13" s="10"/>
      <c r="G13" s="144"/>
    </row>
    <row r="14" spans="1:7" x14ac:dyDescent="0.25">
      <c r="A14" s="140" t="s">
        <v>310</v>
      </c>
      <c r="B14" s="132"/>
      <c r="C14" s="132"/>
      <c r="D14" s="16" t="s">
        <v>48</v>
      </c>
      <c r="E14" s="61"/>
      <c r="F14" s="10"/>
      <c r="G14" s="144"/>
    </row>
    <row r="15" spans="1:7" x14ac:dyDescent="0.25">
      <c r="A15" s="140" t="s">
        <v>47</v>
      </c>
      <c r="B15" s="132"/>
      <c r="C15" s="132"/>
      <c r="D15" s="16" t="s">
        <v>49</v>
      </c>
      <c r="E15" s="61"/>
      <c r="F15" s="10"/>
      <c r="G15" s="144"/>
    </row>
    <row r="16" spans="1:7" x14ac:dyDescent="0.25">
      <c r="A16" s="140" t="s">
        <v>50</v>
      </c>
      <c r="B16" s="132"/>
      <c r="C16" s="132"/>
      <c r="D16" s="16" t="s">
        <v>51</v>
      </c>
      <c r="E16" s="62">
        <f>E17+E18+E19+E20</f>
        <v>0</v>
      </c>
      <c r="F16" s="10"/>
      <c r="G16" s="144"/>
    </row>
    <row r="17" spans="1:7" x14ac:dyDescent="0.25">
      <c r="A17" s="140" t="s">
        <v>52</v>
      </c>
      <c r="B17" s="132"/>
      <c r="C17" s="132"/>
      <c r="D17" s="56" t="s">
        <v>53</v>
      </c>
      <c r="E17" s="61"/>
      <c r="F17" s="10"/>
      <c r="G17" s="144"/>
    </row>
    <row r="18" spans="1:7" x14ac:dyDescent="0.25">
      <c r="A18" s="140" t="s">
        <v>1043</v>
      </c>
      <c r="B18" s="132"/>
      <c r="C18" s="132"/>
      <c r="D18" s="56" t="s">
        <v>1044</v>
      </c>
      <c r="E18" s="61"/>
      <c r="F18" s="10"/>
      <c r="G18" s="144"/>
    </row>
    <row r="19" spans="1:7" ht="30" x14ac:dyDescent="0.25">
      <c r="A19" s="140" t="s">
        <v>1045</v>
      </c>
      <c r="B19" s="132"/>
      <c r="C19" s="132"/>
      <c r="D19" s="56" t="s">
        <v>1046</v>
      </c>
      <c r="E19" s="61"/>
      <c r="F19" s="10"/>
      <c r="G19" s="144"/>
    </row>
    <row r="20" spans="1:7" x14ac:dyDescent="0.25">
      <c r="A20" s="140" t="s">
        <v>1047</v>
      </c>
      <c r="B20" s="132"/>
      <c r="C20" s="132"/>
      <c r="D20" s="56" t="s">
        <v>1048</v>
      </c>
      <c r="E20" s="61"/>
      <c r="F20" s="10"/>
      <c r="G20" s="144"/>
    </row>
    <row r="21" spans="1:7" x14ac:dyDescent="0.25">
      <c r="A21" s="140" t="s">
        <v>1049</v>
      </c>
      <c r="B21" s="132"/>
      <c r="C21" s="132"/>
      <c r="D21" s="16" t="s">
        <v>1050</v>
      </c>
      <c r="E21" s="61"/>
      <c r="F21" s="10"/>
      <c r="G21" s="144"/>
    </row>
    <row r="22" spans="1:7" x14ac:dyDescent="0.25">
      <c r="A22" s="140" t="s">
        <v>972</v>
      </c>
      <c r="B22" s="132"/>
      <c r="C22" s="132"/>
      <c r="D22" s="16" t="s">
        <v>973</v>
      </c>
      <c r="E22" s="61"/>
      <c r="F22" s="10"/>
      <c r="G22" s="144"/>
    </row>
    <row r="23" spans="1:7" x14ac:dyDescent="0.25">
      <c r="A23" s="140" t="s">
        <v>974</v>
      </c>
      <c r="B23" s="132"/>
      <c r="C23" s="132"/>
      <c r="D23" s="16" t="s">
        <v>731</v>
      </c>
      <c r="E23" s="61"/>
      <c r="F23" s="10"/>
      <c r="G23" s="144"/>
    </row>
    <row r="24" spans="1:7" x14ac:dyDescent="0.25">
      <c r="A24" s="140" t="s">
        <v>732</v>
      </c>
      <c r="B24" s="132"/>
      <c r="C24" s="132"/>
      <c r="D24" s="16" t="s">
        <v>733</v>
      </c>
      <c r="E24" s="61"/>
      <c r="F24" s="10"/>
      <c r="G24" s="144"/>
    </row>
    <row r="25" spans="1:7" ht="30" x14ac:dyDescent="0.25">
      <c r="A25" s="140" t="s">
        <v>734</v>
      </c>
      <c r="B25" s="132"/>
      <c r="C25" s="132"/>
      <c r="D25" s="16" t="s">
        <v>735</v>
      </c>
      <c r="E25" s="61"/>
      <c r="F25" s="10"/>
      <c r="G25" s="144"/>
    </row>
    <row r="26" spans="1:7" x14ac:dyDescent="0.25">
      <c r="A26" s="140" t="s">
        <v>736</v>
      </c>
      <c r="B26" s="132"/>
      <c r="C26" s="132"/>
      <c r="D26" s="16" t="s">
        <v>737</v>
      </c>
      <c r="E26" s="61"/>
      <c r="F26" s="10"/>
      <c r="G26" s="144"/>
    </row>
    <row r="27" spans="1:7" x14ac:dyDescent="0.25">
      <c r="A27" s="140" t="s">
        <v>738</v>
      </c>
      <c r="B27" s="132"/>
      <c r="C27" s="132"/>
      <c r="D27" s="16" t="s">
        <v>739</v>
      </c>
      <c r="E27" s="61"/>
      <c r="F27" s="10"/>
      <c r="G27" s="144"/>
    </row>
    <row r="28" spans="1:7" hidden="1" x14ac:dyDescent="0.25">
      <c r="A28" s="140"/>
      <c r="B28" s="132"/>
      <c r="C28" s="132" t="s">
        <v>1211</v>
      </c>
      <c r="D28" s="10"/>
      <c r="E28" s="10"/>
      <c r="F28" s="10"/>
      <c r="G28" s="144"/>
    </row>
    <row r="29" spans="1:7" x14ac:dyDescent="0.25">
      <c r="A29" s="141"/>
      <c r="B29" s="142"/>
      <c r="C29" s="142" t="s">
        <v>1214</v>
      </c>
      <c r="D29" s="142"/>
      <c r="E29" s="142"/>
      <c r="F29" s="142"/>
      <c r="G29" s="145" t="s">
        <v>1215</v>
      </c>
    </row>
  </sheetData>
  <mergeCells count="1">
    <mergeCell ref="D1:E2"/>
  </mergeCells>
  <phoneticPr fontId="2" type="noConversion"/>
  <dataValidations count="18">
    <dataValidation type="decimal" allowBlank="1" showInputMessage="1" showErrorMessage="1" errorTitle="Input Error" error="Please enter a numeric value between -99999999999999999 and 99999999999999999" sqref="E1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27">
      <formula1>-99999999999999900</formula1>
      <formula2>99999999999999900</formula2>
    </dataValidation>
  </dataValidations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G17"/>
  <sheetViews>
    <sheetView showGridLines="0" topLeftCell="D1" zoomScale="85" workbookViewId="0">
      <selection activeCell="E9" sqref="E9"/>
    </sheetView>
  </sheetViews>
  <sheetFormatPr defaultRowHeight="15" x14ac:dyDescent="0.25"/>
  <cols>
    <col min="1" max="3" width="9.140625" hidden="1" customWidth="1"/>
    <col min="4" max="4" width="27.42578125" customWidth="1"/>
    <col min="5" max="5" width="30.7109375" customWidth="1"/>
  </cols>
  <sheetData>
    <row r="1" spans="1:7" ht="26.25" customHeight="1" x14ac:dyDescent="0.25">
      <c r="A1" s="9" t="s">
        <v>1124</v>
      </c>
      <c r="D1" s="160" t="s">
        <v>641</v>
      </c>
      <c r="E1" s="160"/>
    </row>
    <row r="2" spans="1:7" ht="26.25" customHeight="1" x14ac:dyDescent="0.25">
      <c r="A2" s="9"/>
      <c r="D2" s="160"/>
      <c r="E2" s="160"/>
    </row>
    <row r="4" spans="1:7" x14ac:dyDescent="0.25">
      <c r="A4" s="138"/>
      <c r="B4" s="139"/>
      <c r="C4" s="139" t="s">
        <v>740</v>
      </c>
      <c r="D4" s="139"/>
      <c r="E4" s="139"/>
      <c r="F4" s="139"/>
      <c r="G4" s="143"/>
    </row>
    <row r="5" spans="1:7" x14ac:dyDescent="0.25">
      <c r="A5" s="140"/>
      <c r="B5" s="132"/>
      <c r="C5" s="132"/>
      <c r="D5" s="132"/>
      <c r="E5" s="132"/>
      <c r="F5" s="132"/>
      <c r="G5" s="144"/>
    </row>
    <row r="6" spans="1:7" x14ac:dyDescent="0.25">
      <c r="A6" s="140"/>
      <c r="B6" s="132"/>
      <c r="C6" s="132"/>
      <c r="D6" s="132"/>
      <c r="E6" s="132"/>
      <c r="F6" s="132"/>
      <c r="G6" s="144"/>
    </row>
    <row r="7" spans="1:7" x14ac:dyDescent="0.25">
      <c r="A7" s="140"/>
      <c r="B7" s="132"/>
      <c r="C7" s="132" t="s">
        <v>1212</v>
      </c>
      <c r="D7" s="132" t="s">
        <v>1216</v>
      </c>
      <c r="E7" s="132"/>
      <c r="F7" s="132" t="s">
        <v>1211</v>
      </c>
      <c r="G7" s="144" t="s">
        <v>1213</v>
      </c>
    </row>
    <row r="8" spans="1:7" x14ac:dyDescent="0.25">
      <c r="A8" s="140"/>
      <c r="B8" s="132"/>
      <c r="C8" s="132" t="s">
        <v>1211</v>
      </c>
      <c r="D8" s="158" t="s">
        <v>652</v>
      </c>
      <c r="E8" s="10"/>
      <c r="F8" s="10"/>
      <c r="G8" s="144"/>
    </row>
    <row r="9" spans="1:7" ht="15" customHeight="1" x14ac:dyDescent="0.25">
      <c r="A9" s="140" t="s">
        <v>298</v>
      </c>
      <c r="B9" s="132"/>
      <c r="C9" s="132"/>
      <c r="D9" s="32" t="s">
        <v>741</v>
      </c>
      <c r="E9" s="57"/>
      <c r="F9" s="10"/>
      <c r="G9" s="144"/>
    </row>
    <row r="10" spans="1:7" x14ac:dyDescent="0.25">
      <c r="A10" s="140" t="s">
        <v>300</v>
      </c>
      <c r="B10" s="132"/>
      <c r="C10" s="132"/>
      <c r="D10" s="32" t="s">
        <v>742</v>
      </c>
      <c r="E10" s="57"/>
      <c r="F10" s="10"/>
      <c r="G10" s="144"/>
    </row>
    <row r="11" spans="1:7" x14ac:dyDescent="0.25">
      <c r="A11" s="140" t="s">
        <v>301</v>
      </c>
      <c r="B11" s="132"/>
      <c r="C11" s="132"/>
      <c r="D11" s="32" t="s">
        <v>743</v>
      </c>
      <c r="E11" s="57"/>
      <c r="F11" s="10"/>
      <c r="G11" s="144"/>
    </row>
    <row r="12" spans="1:7" x14ac:dyDescent="0.25">
      <c r="A12" s="140" t="s">
        <v>302</v>
      </c>
      <c r="B12" s="132"/>
      <c r="C12" s="132"/>
      <c r="D12" s="32" t="s">
        <v>744</v>
      </c>
      <c r="E12" s="57"/>
      <c r="F12" s="10"/>
      <c r="G12" s="144"/>
    </row>
    <row r="13" spans="1:7" x14ac:dyDescent="0.25">
      <c r="A13" s="140" t="s">
        <v>303</v>
      </c>
      <c r="B13" s="132"/>
      <c r="C13" s="132"/>
      <c r="D13" s="32" t="s">
        <v>745</v>
      </c>
      <c r="E13" s="57"/>
      <c r="F13" s="10"/>
      <c r="G13" s="144"/>
    </row>
    <row r="14" spans="1:7" x14ac:dyDescent="0.25">
      <c r="A14" s="140" t="s">
        <v>299</v>
      </c>
      <c r="B14" s="132"/>
      <c r="C14" s="132"/>
      <c r="D14" s="32" t="s">
        <v>382</v>
      </c>
      <c r="E14" s="57"/>
      <c r="F14" s="10"/>
      <c r="G14" s="144"/>
    </row>
    <row r="15" spans="1:7" ht="15.75" customHeight="1" x14ac:dyDescent="0.25">
      <c r="A15" s="140" t="s">
        <v>304</v>
      </c>
      <c r="B15" s="132"/>
      <c r="C15" s="132"/>
      <c r="D15" s="32" t="s">
        <v>383</v>
      </c>
      <c r="E15" s="58"/>
      <c r="F15" s="10"/>
      <c r="G15" s="144"/>
    </row>
    <row r="16" spans="1:7" hidden="1" x14ac:dyDescent="0.25">
      <c r="A16" s="140"/>
      <c r="B16" s="132"/>
      <c r="C16" s="132" t="s">
        <v>1211</v>
      </c>
      <c r="D16" s="10"/>
      <c r="E16" s="10"/>
      <c r="F16" s="10"/>
      <c r="G16" s="144"/>
    </row>
    <row r="17" spans="1:7" x14ac:dyDescent="0.25">
      <c r="A17" s="141"/>
      <c r="B17" s="142"/>
      <c r="C17" s="142" t="s">
        <v>1214</v>
      </c>
      <c r="D17" s="142"/>
      <c r="E17" s="142"/>
      <c r="F17" s="142"/>
      <c r="G17" s="145" t="s">
        <v>1215</v>
      </c>
    </row>
  </sheetData>
  <mergeCells count="1">
    <mergeCell ref="D1:E2"/>
  </mergeCells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"/>
  <sheetViews>
    <sheetView workbookViewId="0">
      <selection activeCell="P5" sqref="P5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showGridLines="0" workbookViewId="0">
      <selection activeCell="D8" sqref="D8"/>
    </sheetView>
  </sheetViews>
  <sheetFormatPr defaultRowHeight="15" x14ac:dyDescent="0.25"/>
  <sheetData>
    <row r="1" spans="1:8" ht="27.95" customHeight="1" x14ac:dyDescent="0.3">
      <c r="A1" s="9" t="s">
        <v>1163</v>
      </c>
      <c r="D1" s="159" t="s">
        <v>403</v>
      </c>
      <c r="E1" s="159"/>
      <c r="F1" s="159"/>
      <c r="G1" s="159"/>
      <c r="H1" s="159"/>
    </row>
    <row r="3" spans="1:8" x14ac:dyDescent="0.25">
      <c r="A3" s="20"/>
      <c r="B3" s="21"/>
      <c r="C3" s="21" t="s">
        <v>1164</v>
      </c>
      <c r="D3" s="21"/>
      <c r="E3" s="21"/>
      <c r="F3" s="25"/>
    </row>
    <row r="4" spans="1:8" x14ac:dyDescent="0.25">
      <c r="A4" s="22"/>
      <c r="B4" s="19"/>
      <c r="C4" s="19"/>
      <c r="D4" s="19"/>
      <c r="E4" s="19"/>
      <c r="F4" s="26"/>
    </row>
    <row r="5" spans="1:8" x14ac:dyDescent="0.25">
      <c r="A5" s="22"/>
      <c r="B5" s="19"/>
      <c r="C5" s="19"/>
      <c r="D5" s="19"/>
      <c r="E5" s="19"/>
      <c r="F5" s="26"/>
    </row>
    <row r="6" spans="1:8" x14ac:dyDescent="0.25">
      <c r="A6" s="22"/>
      <c r="B6" s="19"/>
      <c r="C6" s="19" t="s">
        <v>1212</v>
      </c>
      <c r="D6" s="19"/>
      <c r="E6" s="19" t="s">
        <v>1211</v>
      </c>
      <c r="F6" s="26" t="s">
        <v>1213</v>
      </c>
    </row>
    <row r="7" spans="1:8" x14ac:dyDescent="0.25">
      <c r="A7" s="22"/>
      <c r="B7" s="19"/>
      <c r="C7" s="19" t="s">
        <v>1211</v>
      </c>
      <c r="D7" s="10"/>
      <c r="E7" s="10"/>
      <c r="F7" s="26"/>
    </row>
    <row r="8" spans="1:8" x14ac:dyDescent="0.25">
      <c r="A8" s="22" t="s">
        <v>433</v>
      </c>
      <c r="B8" s="19"/>
      <c r="C8" s="19"/>
      <c r="D8" s="17">
        <f>StartUp!D16</f>
        <v>0</v>
      </c>
      <c r="E8" s="10"/>
      <c r="F8" s="26"/>
    </row>
    <row r="9" spans="1:8" x14ac:dyDescent="0.25">
      <c r="A9" s="22"/>
      <c r="B9" s="19"/>
      <c r="C9" s="19" t="s">
        <v>1211</v>
      </c>
      <c r="D9" s="10"/>
      <c r="E9" s="10"/>
      <c r="F9" s="26"/>
    </row>
    <row r="10" spans="1:8" x14ac:dyDescent="0.25">
      <c r="A10" s="23"/>
      <c r="B10" s="24"/>
      <c r="C10" s="24" t="s">
        <v>1214</v>
      </c>
      <c r="D10" s="24"/>
      <c r="E10" s="24"/>
      <c r="F10" s="27" t="s">
        <v>1215</v>
      </c>
    </row>
  </sheetData>
  <mergeCells count="1">
    <mergeCell ref="D1:H1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G24"/>
  <sheetViews>
    <sheetView showGridLines="0" tabSelected="1" topLeftCell="D1" workbookViewId="0">
      <selection sqref="A1:C1048576"/>
    </sheetView>
  </sheetViews>
  <sheetFormatPr defaultRowHeight="15" x14ac:dyDescent="0.25"/>
  <cols>
    <col min="1" max="3" width="9.140625" hidden="1" customWidth="1"/>
    <col min="4" max="5" width="30.7109375" customWidth="1"/>
  </cols>
  <sheetData>
    <row r="1" spans="1:7" ht="26.25" customHeight="1" x14ac:dyDescent="0.25">
      <c r="A1" s="9" t="s">
        <v>1023</v>
      </c>
      <c r="D1" s="160" t="s">
        <v>134</v>
      </c>
      <c r="E1" s="160"/>
    </row>
    <row r="2" spans="1:7" ht="27.95" customHeight="1" x14ac:dyDescent="0.25">
      <c r="A2" s="9"/>
      <c r="D2" s="160"/>
      <c r="E2" s="160"/>
    </row>
    <row r="4" spans="1:7" x14ac:dyDescent="0.25">
      <c r="A4" s="138"/>
      <c r="B4" s="139"/>
      <c r="C4" s="139" t="s">
        <v>123</v>
      </c>
      <c r="D4" s="139"/>
      <c r="E4" s="139"/>
      <c r="F4" s="139"/>
      <c r="G4" s="143"/>
    </row>
    <row r="5" spans="1:7" x14ac:dyDescent="0.25">
      <c r="A5" s="140"/>
      <c r="B5" s="132"/>
      <c r="C5" s="132"/>
      <c r="D5" s="132"/>
      <c r="E5" s="132"/>
      <c r="F5" s="132"/>
      <c r="G5" s="144"/>
    </row>
    <row r="6" spans="1:7" x14ac:dyDescent="0.25">
      <c r="A6" s="140"/>
      <c r="B6" s="132"/>
      <c r="C6" s="132"/>
      <c r="D6" s="132"/>
      <c r="E6" s="132"/>
      <c r="F6" s="132"/>
      <c r="G6" s="144"/>
    </row>
    <row r="7" spans="1:7" x14ac:dyDescent="0.25">
      <c r="A7" s="140"/>
      <c r="B7" s="132"/>
      <c r="C7" s="132" t="s">
        <v>1212</v>
      </c>
      <c r="D7" s="132" t="s">
        <v>1216</v>
      </c>
      <c r="E7" s="132"/>
      <c r="F7" s="132" t="s">
        <v>1211</v>
      </c>
      <c r="G7" s="144" t="s">
        <v>1213</v>
      </c>
    </row>
    <row r="8" spans="1:7" x14ac:dyDescent="0.25">
      <c r="A8" s="140"/>
      <c r="B8" s="132"/>
      <c r="C8" s="132" t="s">
        <v>1211</v>
      </c>
      <c r="D8" s="10"/>
      <c r="E8" s="10"/>
      <c r="F8" s="10"/>
      <c r="G8" s="144"/>
    </row>
    <row r="9" spans="1:7" x14ac:dyDescent="0.25">
      <c r="A9" s="140" t="s">
        <v>965</v>
      </c>
      <c r="B9" s="132"/>
      <c r="C9" s="132"/>
      <c r="D9" s="32" t="s">
        <v>1177</v>
      </c>
      <c r="E9" s="154" t="str">
        <f>StartUp!C24</f>
        <v>Report on Capital Adequacy</v>
      </c>
      <c r="F9" s="10"/>
      <c r="G9" s="144"/>
    </row>
    <row r="10" spans="1:7" x14ac:dyDescent="0.25">
      <c r="A10" s="140" t="s">
        <v>966</v>
      </c>
      <c r="B10" s="132"/>
      <c r="C10" s="132"/>
      <c r="D10" s="32" t="s">
        <v>1178</v>
      </c>
      <c r="E10" s="154" t="str">
        <f>StartUp!C25</f>
        <v>RCA-1</v>
      </c>
      <c r="F10" s="10"/>
      <c r="G10" s="144"/>
    </row>
    <row r="11" spans="1:7" ht="15.75" customHeight="1" x14ac:dyDescent="0.25">
      <c r="A11" s="140" t="s">
        <v>129</v>
      </c>
      <c r="B11" s="132"/>
      <c r="C11" s="132"/>
      <c r="D11" s="32" t="s">
        <v>124</v>
      </c>
      <c r="E11" s="154">
        <f>StartUp!D17</f>
        <v>0</v>
      </c>
      <c r="F11" s="10"/>
      <c r="G11" s="144"/>
    </row>
    <row r="12" spans="1:7" ht="15.75" customHeight="1" x14ac:dyDescent="0.25">
      <c r="A12" s="140" t="s">
        <v>433</v>
      </c>
      <c r="B12" s="132"/>
      <c r="C12" s="132"/>
      <c r="D12" s="32" t="s">
        <v>147</v>
      </c>
      <c r="E12" s="154">
        <f>StartUp!D16</f>
        <v>0</v>
      </c>
      <c r="F12" s="10"/>
      <c r="G12" s="144"/>
    </row>
    <row r="13" spans="1:7" ht="15.75" customHeight="1" x14ac:dyDescent="0.25">
      <c r="A13" s="140" t="s">
        <v>130</v>
      </c>
      <c r="B13" s="132"/>
      <c r="C13" s="132"/>
      <c r="D13" s="32" t="s">
        <v>125</v>
      </c>
      <c r="E13" s="57"/>
      <c r="F13" s="10"/>
      <c r="G13" s="144"/>
    </row>
    <row r="14" spans="1:7" ht="15.75" customHeight="1" x14ac:dyDescent="0.25">
      <c r="A14" s="140" t="s">
        <v>131</v>
      </c>
      <c r="B14" s="132"/>
      <c r="C14" s="132"/>
      <c r="D14" s="32" t="s">
        <v>126</v>
      </c>
      <c r="E14" s="59">
        <f>StartUp!G9</f>
        <v>0</v>
      </c>
      <c r="F14" s="10"/>
      <c r="G14" s="144"/>
    </row>
    <row r="15" spans="1:7" ht="15.75" customHeight="1" x14ac:dyDescent="0.25">
      <c r="A15" s="140" t="s">
        <v>967</v>
      </c>
      <c r="B15" s="132"/>
      <c r="C15" s="132"/>
      <c r="D15" s="32" t="s">
        <v>1176</v>
      </c>
      <c r="E15" s="137" t="str">
        <f>StartUp!D22</f>
        <v>Quarterly</v>
      </c>
      <c r="F15" s="10"/>
      <c r="G15" s="144"/>
    </row>
    <row r="16" spans="1:7" ht="15.75" customHeight="1" x14ac:dyDescent="0.25">
      <c r="A16" s="140" t="s">
        <v>132</v>
      </c>
      <c r="B16" s="132"/>
      <c r="C16" s="132"/>
      <c r="D16" s="32" t="s">
        <v>127</v>
      </c>
      <c r="E16" s="58"/>
      <c r="F16" s="10"/>
      <c r="G16" s="144"/>
    </row>
    <row r="17" spans="1:7" ht="15.75" customHeight="1" x14ac:dyDescent="0.25">
      <c r="A17" s="140" t="s">
        <v>562</v>
      </c>
      <c r="B17" s="132"/>
      <c r="C17" s="132"/>
      <c r="D17" s="32" t="s">
        <v>561</v>
      </c>
      <c r="E17" s="137">
        <f>StartUp!D24</f>
        <v>0</v>
      </c>
      <c r="F17" s="10"/>
      <c r="G17" s="144"/>
    </row>
    <row r="18" spans="1:7" ht="15.75" customHeight="1" x14ac:dyDescent="0.25">
      <c r="A18" s="140" t="s">
        <v>845</v>
      </c>
      <c r="B18" s="132"/>
      <c r="C18" s="132"/>
      <c r="D18" s="32" t="s">
        <v>1103</v>
      </c>
      <c r="E18" s="60"/>
      <c r="F18" s="10"/>
      <c r="G18" s="144"/>
    </row>
    <row r="19" spans="1:7" ht="15.75" customHeight="1" x14ac:dyDescent="0.25">
      <c r="A19" s="140" t="s">
        <v>968</v>
      </c>
      <c r="B19" s="132"/>
      <c r="C19" s="132"/>
      <c r="D19" s="32" t="s">
        <v>148</v>
      </c>
      <c r="E19" s="155"/>
      <c r="F19" s="10"/>
      <c r="G19" s="144"/>
    </row>
    <row r="20" spans="1:7" ht="15.75" customHeight="1" x14ac:dyDescent="0.25">
      <c r="A20" s="140" t="s">
        <v>133</v>
      </c>
      <c r="B20" s="132"/>
      <c r="C20" s="132"/>
      <c r="D20" s="32" t="s">
        <v>128</v>
      </c>
      <c r="E20" s="60"/>
      <c r="F20" s="10"/>
      <c r="G20" s="144"/>
    </row>
    <row r="21" spans="1:7" ht="15.75" customHeight="1" x14ac:dyDescent="0.25">
      <c r="A21" s="140" t="s">
        <v>969</v>
      </c>
      <c r="B21" s="132"/>
      <c r="C21" s="132"/>
      <c r="D21" s="152" t="s">
        <v>1179</v>
      </c>
      <c r="E21" s="154" t="str">
        <f>StartUp!C26</f>
        <v>V1.3</v>
      </c>
      <c r="F21" s="10"/>
      <c r="G21" s="144"/>
    </row>
    <row r="22" spans="1:7" ht="15.75" customHeight="1" x14ac:dyDescent="0.25">
      <c r="A22" s="140" t="s">
        <v>970</v>
      </c>
      <c r="B22" s="132"/>
      <c r="C22" s="132"/>
      <c r="D22" s="153" t="s">
        <v>149</v>
      </c>
      <c r="E22" s="156">
        <f>StartUp!G8</f>
        <v>0</v>
      </c>
      <c r="F22" s="10"/>
      <c r="G22" s="144"/>
    </row>
    <row r="23" spans="1:7" x14ac:dyDescent="0.25">
      <c r="A23" s="140"/>
      <c r="B23" s="132"/>
      <c r="C23" s="132" t="s">
        <v>1211</v>
      </c>
      <c r="D23" s="10"/>
      <c r="E23" s="10"/>
      <c r="F23" s="10"/>
      <c r="G23" s="144"/>
    </row>
    <row r="24" spans="1:7" x14ac:dyDescent="0.25">
      <c r="A24" s="141"/>
      <c r="B24" s="142"/>
      <c r="C24" s="142" t="s">
        <v>1214</v>
      </c>
      <c r="D24" s="142"/>
      <c r="E24" s="142"/>
      <c r="F24" s="142"/>
      <c r="G24" s="145" t="s">
        <v>1215</v>
      </c>
    </row>
  </sheetData>
  <mergeCells count="1">
    <mergeCell ref="D1:E2"/>
  </mergeCells>
  <phoneticPr fontId="2" type="noConversion"/>
  <dataValidations count="3">
    <dataValidation allowBlank="1" showInputMessage="1" showErrorMessage="1" errorTitle="Input Error" error="Please enter a valid value from dropdown" sqref="E18"/>
    <dataValidation type="list" allowBlank="1" showInputMessage="1" showErrorMessage="1" errorTitle="Input Error" error="Please enter a valid value from dropdown" sqref="E20">
      <formula1>"Validated,Un-Validated"</formula1>
    </dataValidation>
    <dataValidation allowBlank="1" showInputMessage="1" showErrorMessage="1" errorTitle="Input Error" error="Please enter a valid value from dropdown" sqref="E22"/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H39"/>
  <sheetViews>
    <sheetView showGridLines="0" topLeftCell="D1" zoomScale="85" workbookViewId="0">
      <selection sqref="A1:C1048576"/>
    </sheetView>
  </sheetViews>
  <sheetFormatPr defaultRowHeight="15" x14ac:dyDescent="0.25"/>
  <cols>
    <col min="1" max="1" width="20.5703125" hidden="1" customWidth="1"/>
    <col min="2" max="2" width="8.7109375" hidden="1" customWidth="1"/>
    <col min="3" max="3" width="4.28515625" hidden="1" customWidth="1"/>
    <col min="4" max="4" width="72.5703125" customWidth="1"/>
    <col min="5" max="6" width="25.7109375" customWidth="1"/>
  </cols>
  <sheetData>
    <row r="1" spans="1:8" ht="26.25" customHeight="1" x14ac:dyDescent="0.25">
      <c r="A1" s="9" t="s">
        <v>1024</v>
      </c>
      <c r="D1" s="160" t="s">
        <v>1217</v>
      </c>
      <c r="E1" s="160"/>
    </row>
    <row r="2" spans="1:8" ht="26.25" customHeight="1" x14ac:dyDescent="0.25">
      <c r="D2" s="160"/>
      <c r="E2" s="160"/>
    </row>
    <row r="4" spans="1:8" x14ac:dyDescent="0.25">
      <c r="A4" s="138"/>
      <c r="B4" s="139"/>
      <c r="C4" s="139" t="s">
        <v>1210</v>
      </c>
      <c r="D4" s="139"/>
      <c r="E4" s="139"/>
      <c r="F4" s="139"/>
      <c r="G4" s="139"/>
      <c r="H4" s="143"/>
    </row>
    <row r="5" spans="1:8" hidden="1" x14ac:dyDescent="0.25">
      <c r="A5" s="140"/>
      <c r="B5" s="132"/>
      <c r="C5" s="132"/>
      <c r="D5" s="132"/>
      <c r="E5" s="132"/>
      <c r="F5" s="132"/>
      <c r="G5" s="132"/>
      <c r="H5" s="144"/>
    </row>
    <row r="6" spans="1:8" hidden="1" x14ac:dyDescent="0.25">
      <c r="A6" s="140"/>
      <c r="B6" s="132"/>
      <c r="C6" s="132"/>
      <c r="D6" s="132"/>
      <c r="E6" s="132"/>
      <c r="F6" s="132"/>
      <c r="G6" s="132"/>
      <c r="H6" s="144"/>
    </row>
    <row r="7" spans="1:8" hidden="1" x14ac:dyDescent="0.25">
      <c r="A7" s="140"/>
      <c r="B7" s="132"/>
      <c r="C7" s="132" t="s">
        <v>1212</v>
      </c>
      <c r="D7" s="132" t="s">
        <v>1216</v>
      </c>
      <c r="E7" s="132"/>
      <c r="F7" s="132"/>
      <c r="G7" s="132" t="s">
        <v>1211</v>
      </c>
      <c r="H7" s="144" t="s">
        <v>1213</v>
      </c>
    </row>
    <row r="8" spans="1:8" hidden="1" x14ac:dyDescent="0.25">
      <c r="A8" s="140"/>
      <c r="B8" s="132"/>
      <c r="C8" s="132" t="s">
        <v>342</v>
      </c>
      <c r="D8" s="133" t="s">
        <v>725</v>
      </c>
      <c r="E8" s="134">
        <f>StartUp!D8</f>
        <v>0</v>
      </c>
      <c r="F8" s="135">
        <f>StartUp!D10</f>
        <v>0</v>
      </c>
      <c r="G8" s="132"/>
      <c r="H8" s="144"/>
    </row>
    <row r="9" spans="1:8" hidden="1" x14ac:dyDescent="0.25">
      <c r="A9" s="140"/>
      <c r="B9" s="132"/>
      <c r="C9" s="132" t="s">
        <v>341</v>
      </c>
      <c r="D9" s="133" t="s">
        <v>726</v>
      </c>
      <c r="E9" s="134">
        <f>StartUp!D9</f>
        <v>0</v>
      </c>
      <c r="F9" s="135">
        <f>StartUp!D11</f>
        <v>0</v>
      </c>
      <c r="G9" s="132"/>
      <c r="H9" s="144"/>
    </row>
    <row r="10" spans="1:8" ht="18.75" x14ac:dyDescent="0.25">
      <c r="A10" s="140"/>
      <c r="B10" s="132"/>
      <c r="C10" s="132" t="s">
        <v>1216</v>
      </c>
      <c r="D10" s="132"/>
      <c r="E10" s="161" t="s">
        <v>142</v>
      </c>
      <c r="F10" s="162"/>
      <c r="G10" s="10"/>
      <c r="H10" s="144"/>
    </row>
    <row r="11" spans="1:8" x14ac:dyDescent="0.25">
      <c r="A11" s="140"/>
      <c r="B11" s="132"/>
      <c r="C11" s="132" t="s">
        <v>1216</v>
      </c>
      <c r="D11" s="11"/>
      <c r="E11" s="32" t="s">
        <v>343</v>
      </c>
      <c r="F11" s="32" t="s">
        <v>344</v>
      </c>
      <c r="G11" s="10"/>
      <c r="H11" s="144"/>
    </row>
    <row r="12" spans="1:8" x14ac:dyDescent="0.25">
      <c r="A12" s="140"/>
      <c r="B12" s="132"/>
      <c r="C12" s="132" t="s">
        <v>1211</v>
      </c>
      <c r="D12" s="10"/>
      <c r="E12" s="10"/>
      <c r="F12" s="10"/>
      <c r="G12" s="10"/>
      <c r="H12" s="144"/>
    </row>
    <row r="13" spans="1:8" ht="18.75" x14ac:dyDescent="0.25">
      <c r="A13" s="140"/>
      <c r="B13" s="132"/>
      <c r="C13" s="132"/>
      <c r="D13" s="65" t="s">
        <v>1217</v>
      </c>
      <c r="E13" s="13"/>
      <c r="F13" s="13"/>
      <c r="G13" s="10"/>
      <c r="H13" s="144"/>
    </row>
    <row r="14" spans="1:8" x14ac:dyDescent="0.25">
      <c r="A14" s="140" t="s">
        <v>986</v>
      </c>
      <c r="B14" s="132" t="s">
        <v>1144</v>
      </c>
      <c r="C14" s="132"/>
      <c r="D14" s="66" t="s">
        <v>1218</v>
      </c>
      <c r="E14" s="62">
        <f>'Computation Of Capital Base(IB)'!E27</f>
        <v>0</v>
      </c>
      <c r="F14" s="13"/>
      <c r="G14" s="10"/>
      <c r="H14" s="144"/>
    </row>
    <row r="15" spans="1:8" x14ac:dyDescent="0.25">
      <c r="A15" s="140" t="s">
        <v>329</v>
      </c>
      <c r="B15" s="132" t="s">
        <v>1144</v>
      </c>
      <c r="C15" s="132"/>
      <c r="D15" s="16" t="s">
        <v>384</v>
      </c>
      <c r="E15" s="62">
        <f>'Computation Of Capital Base(IB)'!E48</f>
        <v>0</v>
      </c>
      <c r="F15" s="13"/>
      <c r="G15" s="10"/>
      <c r="H15" s="144"/>
    </row>
    <row r="16" spans="1:8" x14ac:dyDescent="0.25">
      <c r="A16" s="140" t="s">
        <v>330</v>
      </c>
      <c r="B16" s="132" t="s">
        <v>1144</v>
      </c>
      <c r="C16" s="132"/>
      <c r="D16" s="34" t="s">
        <v>1219</v>
      </c>
      <c r="E16" s="62">
        <f>'Computation Of Capital Base(IB)'!E49</f>
        <v>0</v>
      </c>
      <c r="F16" s="13"/>
      <c r="G16" s="10"/>
      <c r="H16" s="144"/>
    </row>
    <row r="17" spans="1:8" ht="18.75" x14ac:dyDescent="0.25">
      <c r="A17" s="140"/>
      <c r="B17" s="132"/>
      <c r="C17" s="132"/>
      <c r="D17" s="65" t="s">
        <v>826</v>
      </c>
      <c r="E17" s="13"/>
      <c r="F17" s="13"/>
      <c r="G17" s="10"/>
      <c r="H17" s="144"/>
    </row>
    <row r="18" spans="1:8" x14ac:dyDescent="0.25">
      <c r="A18" s="140" t="s">
        <v>331</v>
      </c>
      <c r="B18" s="132" t="s">
        <v>1145</v>
      </c>
      <c r="C18" s="132"/>
      <c r="D18" s="35" t="s">
        <v>1220</v>
      </c>
      <c r="E18" s="62">
        <f>'RWAE-Dom-SECTION A - ASSETS'!J119</f>
        <v>0</v>
      </c>
      <c r="F18" s="13"/>
      <c r="G18" s="10"/>
      <c r="H18" s="144"/>
    </row>
    <row r="19" spans="1:8" x14ac:dyDescent="0.25">
      <c r="A19" s="140" t="s">
        <v>331</v>
      </c>
      <c r="B19" s="132" t="s">
        <v>1146</v>
      </c>
      <c r="C19" s="132"/>
      <c r="D19" s="35" t="s">
        <v>1221</v>
      </c>
      <c r="E19" s="62">
        <f>'RWAE-Dom-SECTION B-ContCrExp'!K68</f>
        <v>0</v>
      </c>
      <c r="F19" s="13"/>
      <c r="G19" s="10"/>
      <c r="H19" s="144"/>
    </row>
    <row r="20" spans="1:8" x14ac:dyDescent="0.25">
      <c r="A20" s="140" t="s">
        <v>331</v>
      </c>
      <c r="B20" s="132" t="s">
        <v>1147</v>
      </c>
      <c r="C20" s="132"/>
      <c r="D20" s="35" t="s">
        <v>1222</v>
      </c>
      <c r="E20" s="62">
        <f>'RWAE-Dom-SECTION C-ContrDerivts'!M200</f>
        <v>0</v>
      </c>
      <c r="F20" s="13"/>
      <c r="G20" s="10"/>
      <c r="H20" s="144"/>
    </row>
    <row r="21" spans="1:8" x14ac:dyDescent="0.25">
      <c r="A21" s="140" t="s">
        <v>143</v>
      </c>
      <c r="B21" s="132" t="s">
        <v>1148</v>
      </c>
      <c r="C21" s="132"/>
      <c r="D21" s="35" t="s">
        <v>1223</v>
      </c>
      <c r="E21" s="62">
        <f>E22+E23</f>
        <v>0</v>
      </c>
      <c r="F21" s="13"/>
      <c r="G21" s="10"/>
      <c r="H21" s="144"/>
    </row>
    <row r="22" spans="1:8" x14ac:dyDescent="0.25">
      <c r="A22" s="140" t="s">
        <v>144</v>
      </c>
      <c r="B22" s="132" t="s">
        <v>1148</v>
      </c>
      <c r="C22" s="132"/>
      <c r="D22" s="35" t="s">
        <v>1224</v>
      </c>
      <c r="E22" s="61"/>
      <c r="F22" s="13"/>
      <c r="G22" s="10"/>
      <c r="H22" s="144"/>
    </row>
    <row r="23" spans="1:8" x14ac:dyDescent="0.25">
      <c r="A23" s="140" t="s">
        <v>1125</v>
      </c>
      <c r="B23" s="132" t="s">
        <v>1148</v>
      </c>
      <c r="C23" s="132"/>
      <c r="D23" s="70" t="s">
        <v>1225</v>
      </c>
      <c r="E23" s="61"/>
      <c r="F23" s="13"/>
      <c r="G23" s="10"/>
      <c r="H23" s="144"/>
    </row>
    <row r="24" spans="1:8" x14ac:dyDescent="0.25">
      <c r="A24" s="140" t="s">
        <v>991</v>
      </c>
      <c r="B24" s="132" t="s">
        <v>1148</v>
      </c>
      <c r="C24" s="132"/>
      <c r="D24" s="34" t="s">
        <v>1226</v>
      </c>
      <c r="E24" s="62">
        <f>E18+E19+E20+E21</f>
        <v>0</v>
      </c>
      <c r="F24" s="13"/>
      <c r="G24" s="10"/>
      <c r="H24" s="144"/>
    </row>
    <row r="25" spans="1:8" ht="18.75" x14ac:dyDescent="0.25">
      <c r="A25" s="140"/>
      <c r="B25" s="132"/>
      <c r="C25" s="132"/>
      <c r="D25" s="65" t="s">
        <v>827</v>
      </c>
      <c r="E25" s="13"/>
      <c r="F25" s="13"/>
      <c r="G25" s="10"/>
      <c r="H25" s="144"/>
    </row>
    <row r="26" spans="1:8" x14ac:dyDescent="0.25">
      <c r="A26" s="140" t="s">
        <v>331</v>
      </c>
      <c r="B26" s="132" t="s">
        <v>1149</v>
      </c>
      <c r="C26" s="132"/>
      <c r="D26" s="35" t="s">
        <v>1220</v>
      </c>
      <c r="E26" s="62">
        <f>'RWAE-Overseas-SECTION A-ASSETS'!J119</f>
        <v>0</v>
      </c>
      <c r="F26" s="13"/>
      <c r="G26" s="10"/>
      <c r="H26" s="144"/>
    </row>
    <row r="27" spans="1:8" x14ac:dyDescent="0.25">
      <c r="A27" s="140" t="s">
        <v>331</v>
      </c>
      <c r="B27" s="132" t="s">
        <v>1150</v>
      </c>
      <c r="C27" s="132"/>
      <c r="D27" s="68" t="s">
        <v>1221</v>
      </c>
      <c r="E27" s="62">
        <f>'RWAE-OverSs-SECTION B-CtgtCrdtE'!K68</f>
        <v>0</v>
      </c>
      <c r="F27" s="13"/>
      <c r="G27" s="10"/>
      <c r="H27" s="144"/>
    </row>
    <row r="28" spans="1:8" x14ac:dyDescent="0.25">
      <c r="A28" s="140" t="s">
        <v>331</v>
      </c>
      <c r="B28" s="132" t="s">
        <v>550</v>
      </c>
      <c r="C28" s="132"/>
      <c r="D28" s="35" t="s">
        <v>1222</v>
      </c>
      <c r="E28" s="62">
        <f>'RWAE-OverSs-SECTION C-CntrsDrvt'!M200</f>
        <v>0</v>
      </c>
      <c r="F28" s="13"/>
      <c r="G28" s="10"/>
      <c r="H28" s="144"/>
    </row>
    <row r="29" spans="1:8" x14ac:dyDescent="0.25">
      <c r="A29" s="140" t="s">
        <v>143</v>
      </c>
      <c r="B29" s="132" t="s">
        <v>551</v>
      </c>
      <c r="C29" s="132"/>
      <c r="D29" s="70" t="s">
        <v>1227</v>
      </c>
      <c r="E29" s="61"/>
      <c r="F29" s="13"/>
      <c r="G29" s="10"/>
      <c r="H29" s="144"/>
    </row>
    <row r="30" spans="1:8" x14ac:dyDescent="0.25">
      <c r="A30" s="140" t="s">
        <v>991</v>
      </c>
      <c r="B30" s="132" t="s">
        <v>551</v>
      </c>
      <c r="C30" s="132"/>
      <c r="D30" s="34" t="s">
        <v>538</v>
      </c>
      <c r="E30" s="62">
        <f>E26+E27+E28+E29</f>
        <v>0</v>
      </c>
      <c r="F30" s="13"/>
      <c r="G30" s="10"/>
      <c r="H30" s="144"/>
    </row>
    <row r="31" spans="1:8" ht="18.75" x14ac:dyDescent="0.25">
      <c r="A31" s="140"/>
      <c r="B31" s="132"/>
      <c r="C31" s="132"/>
      <c r="D31" s="65" t="s">
        <v>828</v>
      </c>
      <c r="E31" s="13"/>
      <c r="F31" s="13"/>
      <c r="G31" s="10"/>
      <c r="H31" s="144"/>
    </row>
    <row r="32" spans="1:8" x14ac:dyDescent="0.25">
      <c r="A32" s="140" t="s">
        <v>992</v>
      </c>
      <c r="B32" s="132" t="s">
        <v>1148</v>
      </c>
      <c r="C32" s="132"/>
      <c r="D32" s="35" t="s">
        <v>695</v>
      </c>
      <c r="E32" s="62">
        <f>'RWA-TrBook-Dom-SECTION D'!E21</f>
        <v>0</v>
      </c>
      <c r="F32" s="13"/>
      <c r="G32" s="10"/>
      <c r="H32" s="144"/>
    </row>
    <row r="33" spans="1:8" x14ac:dyDescent="0.25">
      <c r="A33" s="140" t="s">
        <v>992</v>
      </c>
      <c r="B33" s="132" t="s">
        <v>551</v>
      </c>
      <c r="C33" s="132"/>
      <c r="D33" s="68" t="s">
        <v>696</v>
      </c>
      <c r="E33" s="62">
        <f>'RWATrBook-OverSs-SECTION D'!E21</f>
        <v>0</v>
      </c>
      <c r="F33" s="13"/>
      <c r="G33" s="10"/>
      <c r="H33" s="144"/>
    </row>
    <row r="34" spans="1:8" x14ac:dyDescent="0.25">
      <c r="A34" s="140" t="s">
        <v>992</v>
      </c>
      <c r="B34" s="132" t="s">
        <v>1144</v>
      </c>
      <c r="C34" s="132"/>
      <c r="D34" s="34" t="s">
        <v>694</v>
      </c>
      <c r="E34" s="62">
        <f>E32+E33</f>
        <v>0</v>
      </c>
      <c r="F34" s="13"/>
      <c r="G34" s="10"/>
      <c r="H34" s="144"/>
    </row>
    <row r="35" spans="1:8" ht="18.75" x14ac:dyDescent="0.25">
      <c r="A35" s="140" t="s">
        <v>490</v>
      </c>
      <c r="B35" s="132" t="s">
        <v>1144</v>
      </c>
      <c r="C35" s="132"/>
      <c r="D35" s="33" t="s">
        <v>829</v>
      </c>
      <c r="E35" s="62">
        <f>E24+E30+E34</f>
        <v>0</v>
      </c>
      <c r="F35" s="13"/>
      <c r="G35" s="10"/>
      <c r="H35" s="144"/>
    </row>
    <row r="36" spans="1:8" x14ac:dyDescent="0.25">
      <c r="A36" s="140" t="s">
        <v>332</v>
      </c>
      <c r="B36" s="132" t="s">
        <v>1144</v>
      </c>
      <c r="C36" s="132"/>
      <c r="D36" s="35" t="s">
        <v>697</v>
      </c>
      <c r="E36" s="131" t="e">
        <f>ROUND(((E16/E35)),4)</f>
        <v>#DIV/0!</v>
      </c>
      <c r="F36" s="157"/>
      <c r="G36" s="10"/>
      <c r="H36" s="144"/>
    </row>
    <row r="37" spans="1:8" x14ac:dyDescent="0.25">
      <c r="A37" s="140" t="s">
        <v>333</v>
      </c>
      <c r="B37" s="132" t="s">
        <v>1144</v>
      </c>
      <c r="C37" s="132"/>
      <c r="D37" s="35" t="s">
        <v>698</v>
      </c>
      <c r="E37" s="131" t="e">
        <f>ROUND(((E14/E35)),4)</f>
        <v>#DIV/0!</v>
      </c>
      <c r="F37" s="157"/>
      <c r="G37" s="10"/>
      <c r="H37" s="144"/>
    </row>
    <row r="38" spans="1:8" hidden="1" x14ac:dyDescent="0.25">
      <c r="A38" s="140"/>
      <c r="B38" s="132"/>
      <c r="C38" s="132" t="s">
        <v>1211</v>
      </c>
      <c r="D38" s="10"/>
      <c r="E38" s="10"/>
      <c r="F38" s="10"/>
      <c r="G38" s="10"/>
      <c r="H38" s="144"/>
    </row>
    <row r="39" spans="1:8" x14ac:dyDescent="0.25">
      <c r="A39" s="141"/>
      <c r="B39" s="142"/>
      <c r="C39" s="142" t="s">
        <v>1214</v>
      </c>
      <c r="D39" s="142"/>
      <c r="E39" s="142"/>
      <c r="F39" s="142"/>
      <c r="G39" s="142"/>
      <c r="H39" s="145" t="s">
        <v>1215</v>
      </c>
    </row>
  </sheetData>
  <mergeCells count="2">
    <mergeCell ref="D1:E2"/>
    <mergeCell ref="E10:F10"/>
  </mergeCells>
  <phoneticPr fontId="2" type="noConversion"/>
  <dataValidations count="1">
    <dataValidation type="decimal" allowBlank="1" showInputMessage="1" showErrorMessage="1" errorTitle="Input Error" error="Please enter a numeric value between -99999999999999999 and 99999999999999999" sqref="E26:E30 E18:E24 E14:E16 E32:E37 F36:F37">
      <formula1>-99999999999999900</formula1>
      <formula2>99999999999999900</formula2>
    </dataValidation>
  </dataValidations>
  <pageMargins left="0.75" right="0.75" top="1" bottom="1" header="0.5" footer="0.5"/>
  <pageSetup paperSize="9" orientation="portrait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H39"/>
  <sheetViews>
    <sheetView showGridLines="0" topLeftCell="D1" zoomScale="85" workbookViewId="0">
      <selection sqref="A1:C1048576"/>
    </sheetView>
  </sheetViews>
  <sheetFormatPr defaultRowHeight="15" x14ac:dyDescent="0.25"/>
  <cols>
    <col min="1" max="1" width="20.5703125" hidden="1" customWidth="1"/>
    <col min="2" max="2" width="8.7109375" hidden="1" customWidth="1"/>
    <col min="3" max="3" width="4.28515625" hidden="1" customWidth="1"/>
    <col min="4" max="4" width="72.5703125" customWidth="1"/>
    <col min="5" max="6" width="25.7109375" customWidth="1"/>
  </cols>
  <sheetData>
    <row r="1" spans="1:8" ht="26.25" customHeight="1" x14ac:dyDescent="0.25">
      <c r="A1" s="9" t="s">
        <v>1024</v>
      </c>
      <c r="D1" s="160" t="s">
        <v>1217</v>
      </c>
      <c r="E1" s="160"/>
    </row>
    <row r="2" spans="1:8" ht="26.25" customHeight="1" x14ac:dyDescent="0.25">
      <c r="D2" s="160"/>
      <c r="E2" s="160"/>
    </row>
    <row r="4" spans="1:8" x14ac:dyDescent="0.25">
      <c r="A4" s="138"/>
      <c r="B4" s="139"/>
      <c r="C4" s="139" t="s">
        <v>1210</v>
      </c>
      <c r="D4" s="139"/>
      <c r="E4" s="139"/>
      <c r="F4" s="139"/>
      <c r="G4" s="139"/>
      <c r="H4" s="143"/>
    </row>
    <row r="5" spans="1:8" hidden="1" x14ac:dyDescent="0.25">
      <c r="A5" s="140"/>
      <c r="B5" s="132"/>
      <c r="C5" s="132"/>
      <c r="D5" s="132"/>
      <c r="E5" s="132"/>
      <c r="F5" s="132"/>
      <c r="G5" s="132"/>
      <c r="H5" s="144"/>
    </row>
    <row r="6" spans="1:8" hidden="1" x14ac:dyDescent="0.25">
      <c r="A6" s="140"/>
      <c r="B6" s="132"/>
      <c r="C6" s="132"/>
      <c r="D6" s="132"/>
      <c r="E6" s="132"/>
      <c r="F6" s="132"/>
      <c r="G6" s="132"/>
      <c r="H6" s="144"/>
    </row>
    <row r="7" spans="1:8" hidden="1" x14ac:dyDescent="0.25">
      <c r="A7" s="140"/>
      <c r="B7" s="132"/>
      <c r="C7" s="132" t="s">
        <v>1212</v>
      </c>
      <c r="D7" s="132" t="s">
        <v>1216</v>
      </c>
      <c r="E7" s="132"/>
      <c r="F7" s="132"/>
      <c r="G7" s="132" t="s">
        <v>1211</v>
      </c>
      <c r="H7" s="144" t="s">
        <v>1213</v>
      </c>
    </row>
    <row r="8" spans="1:8" hidden="1" x14ac:dyDescent="0.25">
      <c r="A8" s="140"/>
      <c r="B8" s="132"/>
      <c r="C8" s="132" t="s">
        <v>342</v>
      </c>
      <c r="D8" s="133" t="s">
        <v>725</v>
      </c>
      <c r="E8" s="134">
        <f>StartUp!D8</f>
        <v>0</v>
      </c>
      <c r="F8" s="135">
        <f>StartUp!D10</f>
        <v>0</v>
      </c>
      <c r="G8" s="132"/>
      <c r="H8" s="144"/>
    </row>
    <row r="9" spans="1:8" hidden="1" x14ac:dyDescent="0.25">
      <c r="A9" s="140"/>
      <c r="B9" s="132"/>
      <c r="C9" s="132" t="s">
        <v>341</v>
      </c>
      <c r="D9" s="133" t="s">
        <v>726</v>
      </c>
      <c r="E9" s="134">
        <f>StartUp!D9</f>
        <v>0</v>
      </c>
      <c r="F9" s="135">
        <f>StartUp!D11</f>
        <v>0</v>
      </c>
      <c r="G9" s="132"/>
      <c r="H9" s="144"/>
    </row>
    <row r="10" spans="1:8" ht="18.75" x14ac:dyDescent="0.25">
      <c r="A10" s="140"/>
      <c r="B10" s="132"/>
      <c r="C10" s="132" t="s">
        <v>1216</v>
      </c>
      <c r="D10" s="136"/>
      <c r="E10" s="161" t="s">
        <v>142</v>
      </c>
      <c r="F10" s="162"/>
      <c r="G10" s="10"/>
      <c r="H10" s="144"/>
    </row>
    <row r="11" spans="1:8" x14ac:dyDescent="0.25">
      <c r="A11" s="140"/>
      <c r="B11" s="132"/>
      <c r="C11" s="132" t="s">
        <v>1216</v>
      </c>
      <c r="D11" s="11"/>
      <c r="E11" s="32" t="s">
        <v>343</v>
      </c>
      <c r="F11" s="32" t="s">
        <v>344</v>
      </c>
      <c r="G11" s="10"/>
      <c r="H11" s="144"/>
    </row>
    <row r="12" spans="1:8" x14ac:dyDescent="0.25">
      <c r="A12" s="140"/>
      <c r="B12" s="132"/>
      <c r="C12" s="132" t="s">
        <v>1211</v>
      </c>
      <c r="D12" s="10"/>
      <c r="E12" s="10"/>
      <c r="F12" s="10"/>
      <c r="G12" s="10"/>
      <c r="H12" s="144"/>
    </row>
    <row r="13" spans="1:8" ht="18.75" x14ac:dyDescent="0.25">
      <c r="A13" s="140"/>
      <c r="B13" s="132"/>
      <c r="C13" s="132"/>
      <c r="D13" s="65" t="s">
        <v>1217</v>
      </c>
      <c r="E13" s="13"/>
      <c r="F13" s="13"/>
      <c r="G13" s="10"/>
      <c r="H13" s="144"/>
    </row>
    <row r="14" spans="1:8" x14ac:dyDescent="0.25">
      <c r="A14" s="140" t="s">
        <v>986</v>
      </c>
      <c r="B14" s="132" t="s">
        <v>552</v>
      </c>
      <c r="C14" s="132"/>
      <c r="D14" s="66" t="s">
        <v>1218</v>
      </c>
      <c r="E14" s="62">
        <f>'Computation Of Capital Base(FB)'!E29</f>
        <v>0</v>
      </c>
      <c r="F14" s="13"/>
      <c r="G14" s="10"/>
      <c r="H14" s="144"/>
    </row>
    <row r="15" spans="1:8" x14ac:dyDescent="0.25">
      <c r="A15" s="140" t="s">
        <v>329</v>
      </c>
      <c r="B15" s="132" t="s">
        <v>552</v>
      </c>
      <c r="C15" s="132"/>
      <c r="D15" s="16" t="s">
        <v>384</v>
      </c>
      <c r="E15" s="62">
        <f>'Computation Of Capital Base(FB)'!E48</f>
        <v>0</v>
      </c>
      <c r="F15" s="13"/>
      <c r="G15" s="10"/>
      <c r="H15" s="144"/>
    </row>
    <row r="16" spans="1:8" x14ac:dyDescent="0.25">
      <c r="A16" s="140" t="s">
        <v>330</v>
      </c>
      <c r="B16" s="132" t="s">
        <v>552</v>
      </c>
      <c r="C16" s="132"/>
      <c r="D16" s="34" t="s">
        <v>1219</v>
      </c>
      <c r="E16" s="62">
        <f>'Computation Of Capital Base(FB)'!E49</f>
        <v>0</v>
      </c>
      <c r="F16" s="13"/>
      <c r="G16" s="10"/>
      <c r="H16" s="144"/>
    </row>
    <row r="17" spans="1:8" ht="18.75" x14ac:dyDescent="0.25">
      <c r="A17" s="140"/>
      <c r="B17" s="132"/>
      <c r="C17" s="132"/>
      <c r="D17" s="65" t="s">
        <v>826</v>
      </c>
      <c r="E17" s="13"/>
      <c r="F17" s="13"/>
      <c r="G17" s="10"/>
      <c r="H17" s="144"/>
    </row>
    <row r="18" spans="1:8" x14ac:dyDescent="0.25">
      <c r="A18" s="140" t="s">
        <v>331</v>
      </c>
      <c r="B18" s="132" t="s">
        <v>553</v>
      </c>
      <c r="C18" s="132"/>
      <c r="D18" s="35" t="s">
        <v>1220</v>
      </c>
      <c r="E18" s="62">
        <f>'RWAE-Dom-SECTION A - ASSETS'!J119</f>
        <v>0</v>
      </c>
      <c r="F18" s="13"/>
      <c r="G18" s="10"/>
      <c r="H18" s="144"/>
    </row>
    <row r="19" spans="1:8" x14ac:dyDescent="0.25">
      <c r="A19" s="140" t="s">
        <v>331</v>
      </c>
      <c r="B19" s="132" t="s">
        <v>554</v>
      </c>
      <c r="C19" s="132"/>
      <c r="D19" s="35" t="s">
        <v>1221</v>
      </c>
      <c r="E19" s="62">
        <f>'RWAE-Dom-SECTION B-ContCrExp'!K68</f>
        <v>0</v>
      </c>
      <c r="F19" s="13"/>
      <c r="G19" s="10"/>
      <c r="H19" s="144"/>
    </row>
    <row r="20" spans="1:8" x14ac:dyDescent="0.25">
      <c r="A20" s="140" t="s">
        <v>331</v>
      </c>
      <c r="B20" s="132" t="s">
        <v>555</v>
      </c>
      <c r="C20" s="132"/>
      <c r="D20" s="35" t="s">
        <v>1222</v>
      </c>
      <c r="E20" s="62">
        <f>'RWAE-Dom-SECTION C-ContrDerivts'!M200</f>
        <v>0</v>
      </c>
      <c r="F20" s="13"/>
      <c r="G20" s="10"/>
      <c r="H20" s="144"/>
    </row>
    <row r="21" spans="1:8" x14ac:dyDescent="0.25">
      <c r="A21" s="140" t="s">
        <v>143</v>
      </c>
      <c r="B21" s="132" t="s">
        <v>556</v>
      </c>
      <c r="C21" s="132"/>
      <c r="D21" s="35" t="s">
        <v>1223</v>
      </c>
      <c r="E21" s="62">
        <f>E22+E23</f>
        <v>0</v>
      </c>
      <c r="F21" s="13"/>
      <c r="G21" s="10"/>
      <c r="H21" s="144"/>
    </row>
    <row r="22" spans="1:8" x14ac:dyDescent="0.25">
      <c r="A22" s="140" t="s">
        <v>144</v>
      </c>
      <c r="B22" s="132" t="s">
        <v>556</v>
      </c>
      <c r="C22" s="132"/>
      <c r="D22" s="35" t="s">
        <v>1224</v>
      </c>
      <c r="E22" s="61"/>
      <c r="F22" s="13"/>
      <c r="G22" s="10"/>
      <c r="H22" s="144"/>
    </row>
    <row r="23" spans="1:8" x14ac:dyDescent="0.25">
      <c r="A23" s="140" t="s">
        <v>1125</v>
      </c>
      <c r="B23" s="132" t="s">
        <v>556</v>
      </c>
      <c r="C23" s="132"/>
      <c r="D23" s="72" t="s">
        <v>1225</v>
      </c>
      <c r="E23" s="61"/>
      <c r="F23" s="13"/>
      <c r="G23" s="10"/>
      <c r="H23" s="144"/>
    </row>
    <row r="24" spans="1:8" x14ac:dyDescent="0.25">
      <c r="A24" s="140" t="s">
        <v>991</v>
      </c>
      <c r="B24" s="132" t="s">
        <v>556</v>
      </c>
      <c r="C24" s="132"/>
      <c r="D24" s="34" t="s">
        <v>1226</v>
      </c>
      <c r="E24" s="62">
        <f>E18+E19+E20+E21</f>
        <v>0</v>
      </c>
      <c r="F24" s="13"/>
      <c r="G24" s="10"/>
      <c r="H24" s="144"/>
    </row>
    <row r="25" spans="1:8" ht="18.75" x14ac:dyDescent="0.25">
      <c r="A25" s="140"/>
      <c r="B25" s="132"/>
      <c r="C25" s="132"/>
      <c r="D25" s="65" t="s">
        <v>827</v>
      </c>
      <c r="E25" s="13"/>
      <c r="F25" s="13"/>
      <c r="G25" s="10"/>
      <c r="H25" s="144"/>
    </row>
    <row r="26" spans="1:8" x14ac:dyDescent="0.25">
      <c r="A26" s="140" t="s">
        <v>331</v>
      </c>
      <c r="B26" s="132" t="s">
        <v>557</v>
      </c>
      <c r="C26" s="132"/>
      <c r="D26" s="35" t="s">
        <v>1220</v>
      </c>
      <c r="E26" s="104">
        <v>0</v>
      </c>
      <c r="F26" s="13"/>
      <c r="G26" s="10"/>
      <c r="H26" s="144"/>
    </row>
    <row r="27" spans="1:8" x14ac:dyDescent="0.25">
      <c r="A27" s="140" t="s">
        <v>331</v>
      </c>
      <c r="B27" s="132" t="s">
        <v>558</v>
      </c>
      <c r="C27" s="132"/>
      <c r="D27" s="68" t="s">
        <v>1221</v>
      </c>
      <c r="E27" s="104">
        <v>0</v>
      </c>
      <c r="F27" s="13"/>
      <c r="G27" s="10"/>
      <c r="H27" s="144"/>
    </row>
    <row r="28" spans="1:8" x14ac:dyDescent="0.25">
      <c r="A28" s="140" t="s">
        <v>331</v>
      </c>
      <c r="B28" s="132" t="s">
        <v>559</v>
      </c>
      <c r="C28" s="132"/>
      <c r="D28" s="35" t="s">
        <v>1222</v>
      </c>
      <c r="E28" s="104">
        <v>0</v>
      </c>
      <c r="F28" s="13"/>
      <c r="G28" s="10"/>
      <c r="H28" s="144"/>
    </row>
    <row r="29" spans="1:8" x14ac:dyDescent="0.25">
      <c r="A29" s="140" t="s">
        <v>143</v>
      </c>
      <c r="B29" s="132" t="s">
        <v>560</v>
      </c>
      <c r="C29" s="132"/>
      <c r="D29" s="70" t="s">
        <v>1227</v>
      </c>
      <c r="E29" s="104"/>
      <c r="F29" s="13"/>
      <c r="G29" s="10"/>
      <c r="H29" s="144"/>
    </row>
    <row r="30" spans="1:8" x14ac:dyDescent="0.25">
      <c r="A30" s="140" t="s">
        <v>991</v>
      </c>
      <c r="B30" s="132" t="s">
        <v>560</v>
      </c>
      <c r="C30" s="132"/>
      <c r="D30" s="34" t="s">
        <v>538</v>
      </c>
      <c r="E30" s="104">
        <v>0</v>
      </c>
      <c r="F30" s="13"/>
      <c r="G30" s="10"/>
      <c r="H30" s="144"/>
    </row>
    <row r="31" spans="1:8" ht="18.75" x14ac:dyDescent="0.25">
      <c r="A31" s="140"/>
      <c r="B31" s="132"/>
      <c r="C31" s="132"/>
      <c r="D31" s="65" t="s">
        <v>828</v>
      </c>
      <c r="E31" s="13"/>
      <c r="F31" s="13"/>
      <c r="G31" s="10"/>
      <c r="H31" s="144"/>
    </row>
    <row r="32" spans="1:8" x14ac:dyDescent="0.25">
      <c r="A32" s="140" t="s">
        <v>992</v>
      </c>
      <c r="B32" s="132" t="s">
        <v>556</v>
      </c>
      <c r="C32" s="132"/>
      <c r="D32" s="35" t="s">
        <v>695</v>
      </c>
      <c r="E32" s="62">
        <f>'RWA-TrBook-Dom-SECTION D'!E21</f>
        <v>0</v>
      </c>
      <c r="F32" s="13"/>
      <c r="G32" s="10"/>
      <c r="H32" s="144"/>
    </row>
    <row r="33" spans="1:8" x14ac:dyDescent="0.25">
      <c r="A33" s="140" t="s">
        <v>992</v>
      </c>
      <c r="B33" s="132" t="s">
        <v>560</v>
      </c>
      <c r="C33" s="132"/>
      <c r="D33" s="68" t="s">
        <v>696</v>
      </c>
      <c r="E33" s="104">
        <v>0</v>
      </c>
      <c r="F33" s="13"/>
      <c r="G33" s="10"/>
      <c r="H33" s="144"/>
    </row>
    <row r="34" spans="1:8" x14ac:dyDescent="0.25">
      <c r="A34" s="140" t="s">
        <v>992</v>
      </c>
      <c r="B34" s="132" t="s">
        <v>552</v>
      </c>
      <c r="C34" s="132"/>
      <c r="D34" s="34" t="s">
        <v>694</v>
      </c>
      <c r="E34" s="62">
        <f>E32+E33</f>
        <v>0</v>
      </c>
      <c r="F34" s="13"/>
      <c r="G34" s="10"/>
      <c r="H34" s="144"/>
    </row>
    <row r="35" spans="1:8" ht="18.75" x14ac:dyDescent="0.25">
      <c r="A35" s="140" t="s">
        <v>490</v>
      </c>
      <c r="B35" s="132" t="s">
        <v>552</v>
      </c>
      <c r="C35" s="132"/>
      <c r="D35" s="33" t="s">
        <v>829</v>
      </c>
      <c r="E35" s="62">
        <f>E24+E30+E34</f>
        <v>0</v>
      </c>
      <c r="F35" s="13"/>
      <c r="G35" s="10"/>
      <c r="H35" s="144"/>
    </row>
    <row r="36" spans="1:8" x14ac:dyDescent="0.25">
      <c r="A36" s="140" t="s">
        <v>332</v>
      </c>
      <c r="B36" s="132" t="s">
        <v>552</v>
      </c>
      <c r="C36" s="132"/>
      <c r="D36" s="35" t="s">
        <v>697</v>
      </c>
      <c r="E36" s="131" t="e">
        <f>ROUND(((E16/E35)),4)</f>
        <v>#DIV/0!</v>
      </c>
      <c r="F36" s="157"/>
      <c r="G36" s="10"/>
      <c r="H36" s="144"/>
    </row>
    <row r="37" spans="1:8" x14ac:dyDescent="0.25">
      <c r="A37" s="140" t="s">
        <v>333</v>
      </c>
      <c r="B37" s="132" t="s">
        <v>552</v>
      </c>
      <c r="C37" s="132"/>
      <c r="D37" s="35" t="s">
        <v>698</v>
      </c>
      <c r="E37" s="131" t="e">
        <f>ROUND(((E14/E35)),4)</f>
        <v>#DIV/0!</v>
      </c>
      <c r="F37" s="157"/>
      <c r="G37" s="10"/>
      <c r="H37" s="144"/>
    </row>
    <row r="38" spans="1:8" hidden="1" x14ac:dyDescent="0.25">
      <c r="A38" s="140"/>
      <c r="B38" s="132"/>
      <c r="C38" s="132" t="s">
        <v>1211</v>
      </c>
      <c r="D38" s="10"/>
      <c r="E38" s="10"/>
      <c r="F38" s="10"/>
      <c r="G38" s="10"/>
      <c r="H38" s="144"/>
    </row>
    <row r="39" spans="1:8" x14ac:dyDescent="0.25">
      <c r="A39" s="141"/>
      <c r="B39" s="142"/>
      <c r="C39" s="142" t="s">
        <v>1214</v>
      </c>
      <c r="D39" s="142"/>
      <c r="E39" s="142"/>
      <c r="F39" s="142"/>
      <c r="G39" s="142"/>
      <c r="H39" s="145" t="s">
        <v>1215</v>
      </c>
    </row>
  </sheetData>
  <mergeCells count="2">
    <mergeCell ref="D1:E2"/>
    <mergeCell ref="E10:F10"/>
  </mergeCells>
  <phoneticPr fontId="2" type="noConversion"/>
  <dataValidations count="1">
    <dataValidation type="decimal" allowBlank="1" showInputMessage="1" showErrorMessage="1" errorTitle="Input Error" error="Please enter a numeric value between -99999999999999999 and 99999999999999999" sqref="E26:E30 E18:E24 E14:E16 E32:E37 F36:F37">
      <formula1>-99999999999999900</formula1>
      <formula2>99999999999999900</formula2>
    </dataValidation>
  </dataValidations>
  <pageMargins left="0.75" right="0.75" top="1" bottom="1" header="0.5" footer="0.5"/>
  <pageSetup paperSize="9" orientation="portrait" vertic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2F4C8DE0-B2C1-40E3-BFD7-B6CF62CFC54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8</vt:i4>
      </vt:variant>
    </vt:vector>
  </HeadingPairs>
  <TitlesOfParts>
    <vt:vector size="24" baseType="lpstr">
      <vt:lpstr>General Information</vt:lpstr>
      <vt:lpstr>Capital Base (Indian Bank)</vt:lpstr>
      <vt:lpstr>Capital Base (Foreign Bank)</vt:lpstr>
      <vt:lpstr>Computation Of Capital Base(IB)</vt:lpstr>
      <vt:lpstr>Computation Of Capital Base(FB)</vt:lpstr>
      <vt:lpstr>Undisclosed Reserves</vt:lpstr>
      <vt:lpstr>RWAE-Dom-SECTION A - ASSETS</vt:lpstr>
      <vt:lpstr>RWAE-Dom-SECTION B-ContCrExp</vt:lpstr>
      <vt:lpstr>RWAE-Dom-SECTION C-ContrDerivts</vt:lpstr>
      <vt:lpstr>RWA-TrBook-Dom-SECTION D</vt:lpstr>
      <vt:lpstr>RWAE-Overseas-SECTION A-ASSETS</vt:lpstr>
      <vt:lpstr>RWAE-OverSs-SECTION B-CtgtCrdtE</vt:lpstr>
      <vt:lpstr>RWAE-OverSs-SECTION C-CntrsDrvt</vt:lpstr>
      <vt:lpstr>RWATrBook-OverSs-SECTION D</vt:lpstr>
      <vt:lpstr>Global Position at end Qtr</vt:lpstr>
      <vt:lpstr>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Soman, Asha</cp:lastModifiedBy>
  <dcterms:created xsi:type="dcterms:W3CDTF">2010-12-09T08:47:06Z</dcterms:created>
  <dcterms:modified xsi:type="dcterms:W3CDTF">2023-03-13T04:45:40Z</dcterms:modified>
</cp:coreProperties>
</file>