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-120" yWindow="-120" windowWidth="29040" windowHeight="15840"/>
  </bookViews>
  <sheets>
    <sheet name="November 202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7" l="1"/>
  <c r="J70" i="7" l="1"/>
  <c r="D10" i="7"/>
  <c r="E10" i="7"/>
  <c r="H10" i="7"/>
  <c r="I10" i="7"/>
  <c r="D18" i="7"/>
  <c r="E18" i="7"/>
  <c r="H18" i="7"/>
  <c r="I18" i="7"/>
  <c r="I9" i="7" l="1"/>
  <c r="E9" i="7"/>
  <c r="D9" i="7"/>
  <c r="H9" i="7"/>
  <c r="H59" i="7"/>
  <c r="D59" i="7"/>
  <c r="F108" i="7" l="1"/>
  <c r="D111" i="7" l="1"/>
  <c r="J43" i="7" l="1"/>
  <c r="F43" i="7"/>
  <c r="F41" i="7" l="1"/>
  <c r="J41" i="7"/>
  <c r="F111" i="7"/>
  <c r="F105" i="7"/>
  <c r="F102" i="7"/>
  <c r="D108" i="7"/>
  <c r="D105" i="7"/>
  <c r="D102" i="7"/>
  <c r="F101" i="7" l="1"/>
  <c r="D101" i="7"/>
  <c r="E111" i="7"/>
  <c r="E108" i="7"/>
  <c r="E105" i="7"/>
  <c r="E102" i="7"/>
  <c r="C111" i="7"/>
  <c r="C108" i="7"/>
  <c r="C105" i="7"/>
  <c r="C102" i="7"/>
  <c r="E101" i="7" l="1"/>
  <c r="E115" i="7" s="1"/>
  <c r="F115" i="7"/>
  <c r="D115" i="7"/>
  <c r="C101" i="7"/>
  <c r="C115" i="7" s="1"/>
  <c r="F38" i="7"/>
  <c r="J38" i="7"/>
  <c r="J35" i="7"/>
  <c r="F35" i="7"/>
  <c r="J34" i="7" l="1"/>
  <c r="F34" i="7"/>
  <c r="F88" i="7" l="1"/>
  <c r="F85" i="7"/>
  <c r="F82" i="7"/>
  <c r="F70" i="7"/>
  <c r="J66" i="7"/>
  <c r="F66" i="7"/>
  <c r="J59" i="7"/>
  <c r="F59" i="7"/>
  <c r="J62" i="7"/>
  <c r="F62" i="7"/>
  <c r="H38" i="7" l="1"/>
  <c r="D38" i="7"/>
  <c r="D30" i="7" l="1"/>
  <c r="D82" i="7"/>
  <c r="C82" i="7"/>
  <c r="E88" i="7" l="1"/>
  <c r="D88" i="7"/>
  <c r="C88" i="7"/>
  <c r="E85" i="7"/>
  <c r="D85" i="7"/>
  <c r="E82" i="7"/>
  <c r="J73" i="7"/>
  <c r="I73" i="7"/>
  <c r="H73" i="7"/>
  <c r="G73" i="7"/>
  <c r="F73" i="7"/>
  <c r="E73" i="7"/>
  <c r="D73" i="7"/>
  <c r="C73" i="7"/>
  <c r="I70" i="7"/>
  <c r="H70" i="7"/>
  <c r="G70" i="7"/>
  <c r="E70" i="7"/>
  <c r="D70" i="7"/>
  <c r="C70" i="7"/>
  <c r="I66" i="7"/>
  <c r="H66" i="7"/>
  <c r="G66" i="7"/>
  <c r="E66" i="7"/>
  <c r="D66" i="7"/>
  <c r="C66" i="7"/>
  <c r="I38" i="7"/>
  <c r="G38" i="7"/>
  <c r="E38" i="7"/>
  <c r="C38" i="7"/>
  <c r="I35" i="7"/>
  <c r="H35" i="7"/>
  <c r="G35" i="7"/>
  <c r="E35" i="7"/>
  <c r="D35" i="7"/>
  <c r="C35" i="7"/>
  <c r="H34" i="7" l="1"/>
  <c r="D34" i="7"/>
  <c r="G34" i="7"/>
  <c r="C34" i="7"/>
  <c r="I34" i="7"/>
  <c r="E34" i="7"/>
  <c r="I62" i="7" l="1"/>
  <c r="H62" i="7"/>
  <c r="G62" i="7"/>
  <c r="E62" i="7"/>
  <c r="D62" i="7"/>
  <c r="C62" i="7"/>
  <c r="I59" i="7"/>
  <c r="G59" i="7"/>
  <c r="E59" i="7"/>
  <c r="C59" i="7"/>
  <c r="J46" i="7"/>
  <c r="I46" i="7"/>
  <c r="H46" i="7"/>
  <c r="G46" i="7"/>
  <c r="F46" i="7"/>
  <c r="E46" i="7"/>
  <c r="D46" i="7"/>
  <c r="C46" i="7"/>
  <c r="I43" i="7"/>
  <c r="H43" i="7"/>
  <c r="G43" i="7"/>
  <c r="E43" i="7"/>
  <c r="D43" i="7"/>
  <c r="C43" i="7"/>
  <c r="J30" i="7"/>
  <c r="I30" i="7"/>
  <c r="H30" i="7"/>
  <c r="G30" i="7"/>
  <c r="F30" i="7"/>
  <c r="E30" i="7"/>
  <c r="C30" i="7"/>
  <c r="J22" i="7"/>
  <c r="I22" i="7"/>
  <c r="H22" i="7"/>
  <c r="G22" i="7"/>
  <c r="F22" i="7"/>
  <c r="E22" i="7"/>
  <c r="D22" i="7"/>
  <c r="C22" i="7"/>
  <c r="J18" i="7"/>
  <c r="G18" i="7"/>
  <c r="F18" i="7"/>
  <c r="C18" i="7"/>
  <c r="J10" i="7"/>
  <c r="G10" i="7"/>
  <c r="F10" i="7"/>
  <c r="C10" i="7"/>
  <c r="C9" i="7" l="1"/>
  <c r="G41" i="7"/>
  <c r="C41" i="7"/>
  <c r="G9" i="7"/>
  <c r="F49" i="7"/>
  <c r="F9" i="7"/>
  <c r="J9" i="7"/>
  <c r="D41" i="7"/>
  <c r="H41" i="7"/>
  <c r="I41" i="7"/>
  <c r="E41" i="7"/>
  <c r="E49" i="7" l="1"/>
  <c r="D49" i="7"/>
  <c r="G50" i="7"/>
  <c r="C49" i="7"/>
  <c r="C50" i="7"/>
  <c r="C51" i="7"/>
  <c r="G51" i="7"/>
  <c r="G49" i="7"/>
  <c r="H50" i="7"/>
  <c r="J51" i="7"/>
  <c r="J50" i="7"/>
  <c r="D51" i="7"/>
  <c r="D50" i="7"/>
  <c r="I50" i="7"/>
  <c r="I51" i="7"/>
  <c r="E50" i="7"/>
  <c r="I49" i="7"/>
  <c r="F50" i="7"/>
  <c r="J49" i="7"/>
  <c r="E51" i="7"/>
  <c r="H51" i="7"/>
  <c r="F51" i="7"/>
  <c r="H49" i="7"/>
</calcChain>
</file>

<file path=xl/sharedStrings.xml><?xml version="1.0" encoding="utf-8"?>
<sst xmlns="http://schemas.openxmlformats.org/spreadsheetml/2006/main" count="187" uniqueCount="161">
  <si>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</si>
  <si>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</si>
  <si>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</si>
  <si>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</si>
  <si>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</si>
  <si>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</si>
  <si>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</si>
  <si>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</si>
  <si>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</si>
  <si>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</si>
  <si>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</si>
  <si>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</si>
  <si>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</si>
  <si>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</si>
  <si>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</si>
  <si>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</si>
  <si>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</si>
  <si>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</si>
  <si>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</si>
  <si>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</si>
  <si>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</si>
  <si>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</si>
  <si>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</si>
  <si>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</si>
  <si>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</si>
  <si>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</si>
  <si>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</si>
  <si>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</si>
  <si>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</si>
  <si>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</si>
  <si>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</si>
  <si>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</si>
  <si>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</si>
  <si>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</si>
  <si>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</si>
  <si>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</si>
  <si>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</si>
  <si>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</si>
  <si>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</si>
  <si>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</si>
  <si>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</si>
  <si>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</si>
  <si>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</si>
  <si>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</si>
  <si>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</si>
  <si>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</si>
  <si>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</si>
  <si>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</si>
  <si>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</si>
  <si>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</si>
  <si>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</si>
  <si>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</si>
  <si>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</si>
  <si>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</si>
  <si>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</si>
  <si>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</si>
  <si>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</si>
  <si>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</si>
  <si>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</si>
  <si>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</si>
  <si>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</si>
  <si>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</si>
  <si>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</si>
  <si>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</si>
  <si>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</si>
  <si>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</si>
  <si>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</si>
  <si>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</si>
  <si>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</si>
  <si>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</si>
  <si>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</si>
  <si>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</si>
  <si>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</si>
  <si>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</si>
  <si>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</si>
  <si>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</si>
  <si>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</si>
  <si>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</si>
  <si>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t>3 Number of ATMs and CRMs</t>
  </si>
  <si>
    <t>3.1 Bank owned ATMs$ and CRMs#</t>
  </si>
  <si>
    <t>Payment System Indicators</t>
  </si>
  <si>
    <t>Total Retail Payments (2+3+4+5+6)</t>
  </si>
  <si>
    <t>Volume (Lakh)</t>
  </si>
  <si>
    <t>Value (Crore)</t>
  </si>
  <si>
    <t>One in every X payment transaction fraudulent</t>
  </si>
  <si>
    <t>FTS (Fraud / Payment Value * 10000)</t>
  </si>
  <si>
    <t>0.127 bps</t>
  </si>
  <si>
    <t>September 2022</t>
  </si>
  <si>
    <t>October 2022</t>
  </si>
  <si>
    <t>November 2022</t>
  </si>
  <si>
    <t>0.143 bps</t>
  </si>
  <si>
    <t>0.103 bps</t>
  </si>
  <si>
    <t>December 2022</t>
  </si>
  <si>
    <t>January 2023</t>
  </si>
  <si>
    <t>PART IV - Payment Modes and Channels (International)</t>
  </si>
  <si>
    <t>Details of International transactions done using cards (credit, debit and PPI) issued in India</t>
  </si>
  <si>
    <t>1. Card Payments</t>
  </si>
  <si>
    <t xml:space="preserve">1.1 Credit Cards </t>
  </si>
  <si>
    <t xml:space="preserve">1.1.1 PoS based </t>
  </si>
  <si>
    <t xml:space="preserve">1.1.2 Online </t>
  </si>
  <si>
    <t xml:space="preserve">1.2.1 PoS based </t>
  </si>
  <si>
    <t xml:space="preserve">1.2.2 Online </t>
  </si>
  <si>
    <t>2. Prepaid Payment Instruments</t>
  </si>
  <si>
    <t xml:space="preserve">2.1 PoS based </t>
  </si>
  <si>
    <t xml:space="preserve">2.2 Online </t>
  </si>
  <si>
    <t xml:space="preserve">3. Cash Withdrawal at ATMs </t>
  </si>
  <si>
    <t xml:space="preserve">3.1 Using Credit Cards </t>
  </si>
  <si>
    <t>3.2 Using Debit Cards</t>
  </si>
  <si>
    <t>3.3 Using PPIs</t>
  </si>
  <si>
    <t>Total International Payments</t>
  </si>
  <si>
    <t>PART V - Domestic Payment Frauds</t>
  </si>
  <si>
    <t>February 2023</t>
  </si>
  <si>
    <t>0.177 bps</t>
  </si>
  <si>
    <t>0.106 bps</t>
  </si>
  <si>
    <t>Note : 1. Data is provisional.
2. ECS (Debit and Credit) has been merged with NACH with effect from January 31, 2020. 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
5. Data on domestic payment fraud statistics as reported by Scheduled Commercial Banks (excluding RRBs), Non-bank PPI issuers and Non-bank Credit Card issuers in CPFIR (Central Payments Fraud Information Registry).
6. Data does not include attempts to perpetrate frauds.</t>
  </si>
  <si>
    <t>March 2023</t>
  </si>
  <si>
    <t>0.142 bps</t>
  </si>
  <si>
    <t>April 2023</t>
  </si>
  <si>
    <t>0.152 bps</t>
  </si>
  <si>
    <t>May 2023</t>
  </si>
  <si>
    <t>0.147 bps</t>
  </si>
  <si>
    <t>June 2023</t>
  </si>
  <si>
    <t>0.128 bps</t>
  </si>
  <si>
    <t>July 2023</t>
  </si>
  <si>
    <t>0.146 bps</t>
  </si>
  <si>
    <t>August 2023</t>
  </si>
  <si>
    <t>0.157 bps</t>
  </si>
  <si>
    <t>September 2023</t>
  </si>
  <si>
    <t>0.174 bps</t>
  </si>
  <si>
    <t>October 2023</t>
  </si>
  <si>
    <t>0.164 bps</t>
  </si>
  <si>
    <t>November 2023</t>
  </si>
  <si>
    <t>0.209 bps</t>
  </si>
  <si>
    <t>December 2023</t>
  </si>
  <si>
    <t>0.187 bps</t>
  </si>
  <si>
    <t>January 2024</t>
  </si>
  <si>
    <t>February 2024</t>
  </si>
  <si>
    <t>0.207 bps</t>
  </si>
  <si>
    <t>March 2024</t>
  </si>
  <si>
    <t>As on March 2024</t>
  </si>
  <si>
    <t>FY 2023-24</t>
  </si>
  <si>
    <t>April 2024</t>
  </si>
  <si>
    <t>May 2024</t>
  </si>
  <si>
    <t>0.191 bps</t>
  </si>
  <si>
    <t>0.240 bps</t>
  </si>
  <si>
    <t>June 2024</t>
  </si>
  <si>
    <t>0.206 bps</t>
  </si>
  <si>
    <t>0.231 bps</t>
  </si>
  <si>
    <t>July 2024</t>
  </si>
  <si>
    <t>August 2024</t>
  </si>
  <si>
    <t>0.194 bps</t>
  </si>
  <si>
    <t>September 2024</t>
  </si>
  <si>
    <t>0.170 bps</t>
  </si>
  <si>
    <t>October</t>
  </si>
  <si>
    <t>October 2024</t>
  </si>
  <si>
    <t>0.158 bps</t>
  </si>
  <si>
    <t>2023
November</t>
  </si>
  <si>
    <t>November</t>
  </si>
  <si>
    <t>November 2024</t>
  </si>
  <si>
    <t>0.159 bps</t>
  </si>
  <si>
    <t>0.155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</si>
</sst>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[$-4009]General"/>
    <numFmt numFmtId="169" formatCode="_(* #,##0_);_(* \(#,##0\);_(* &quot;-&quot;??_);_(@_)"/>
    <numFmt numFmtId="170" formatCode="_(* #,##0.00_);_(* \(#,##0.00\);_(* \-??_);_(@_)"/>
    <numFmt numFmtId="171" formatCode="[$-409]General"/>
    <numFmt numFmtId="172" formatCode="_-* #,##0.0_-;\-* #,##0.0_-;_-* &quot;-&quot;??_-;_-@_-"/>
    <numFmt numFmtId="173" formatCode="_-* #,##0.00\ _€_-;\-* #,##0.00\ _€_-;_-* &quot;-&quot;??\ _€_-;_-@_-"/>
    <numFmt numFmtId="174" formatCode="_-* #,##0.0_-;\-* #,##0.0_-;_-* &quot;-&quot;_-;_-@_-"/>
    <numFmt numFmtId="175" formatCode="_-&quot;£&quot;* #,##0.00_-;\-&quot;£&quot;* #,##0.00_-;_-&quot;£&quot;* &quot;-&quot;??_-;_-@_-"/>
    <numFmt numFmtId="176" formatCode="dd\-mmm\-yy_)"/>
    <numFmt numFmtId="177" formatCode="_ &quot;S/&quot;* #,##0_ ;_ &quot;S/&quot;* \-#,##0_ ;_ &quot;S/&quot;* &quot;-&quot;_ ;_ @_ "/>
    <numFmt numFmtId="178" formatCode="_ &quot;S/&quot;* #,##0.00_ ;_ &quot;S/&quot;* \-#,##0.00_ ;_ &quot;S/&quot;* &quot;-&quot;??_ ;_ @_ "/>
    <numFmt numFmtId="179" formatCode="0.00_)"/>
    <numFmt numFmtId="180" formatCode="[$Rs.-4009]#,##0.00;[Red]&quot;-&quot;[$Rs.-4009]#,##0.00"/>
    <numFmt numFmtId="181" formatCode="0.0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60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5" applyNumberFormat="0" applyAlignment="0" applyProtection="0"/>
    <xf numFmtId="0" fontId="19" fillId="11" borderId="6" applyNumberFormat="0" applyAlignment="0" applyProtection="0"/>
    <xf numFmtId="0" fontId="20" fillId="11" borderId="5" applyNumberFormat="0" applyAlignment="0" applyProtection="0"/>
    <xf numFmtId="0" fontId="21" fillId="0" borderId="7" applyNumberFormat="0" applyFill="0" applyAlignment="0" applyProtection="0"/>
    <xf numFmtId="0" fontId="22" fillId="12" borderId="8" applyNumberFormat="0" applyAlignment="0" applyProtection="0"/>
    <xf numFmtId="0" fontId="23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8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7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9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0" fillId="39" borderId="0" applyNumberFormat="0" applyBorder="0" applyAlignment="0" applyProtection="0"/>
    <xf numFmtId="0" fontId="41" fillId="56" borderId="11" applyNumberFormat="0" applyAlignment="0" applyProtection="0"/>
    <xf numFmtId="0" fontId="42" fillId="57" borderId="12" applyNumberFormat="0" applyAlignment="0" applyProtection="0"/>
    <xf numFmtId="0" fontId="43" fillId="0" borderId="0" applyNumberFormat="0" applyFill="0" applyBorder="0" applyAlignment="0" applyProtection="0"/>
    <xf numFmtId="0" fontId="44" fillId="40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3" borderId="11" applyNumberFormat="0" applyAlignment="0" applyProtection="0"/>
    <xf numFmtId="0" fontId="49" fillId="0" borderId="16" applyNumberFormat="0" applyFill="0" applyAlignment="0" applyProtection="0"/>
    <xf numFmtId="0" fontId="50" fillId="58" borderId="0" applyNumberFormat="0" applyBorder="0" applyAlignment="0" applyProtection="0"/>
    <xf numFmtId="0" fontId="27" fillId="59" borderId="17" applyNumberFormat="0" applyFont="0" applyAlignment="0" applyProtection="0"/>
    <xf numFmtId="0" fontId="51" fillId="56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8" borderId="0" applyNumberFormat="0" applyBorder="0" applyAlignment="0" applyProtection="0"/>
    <xf numFmtId="0" fontId="4" fillId="0" borderId="0"/>
    <xf numFmtId="0" fontId="1" fillId="0" borderId="0"/>
    <xf numFmtId="0" fontId="1" fillId="13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3" borderId="0" applyNumberFormat="0" applyBorder="0" applyAlignment="0" applyProtection="0"/>
    <xf numFmtId="0" fontId="4" fillId="0" borderId="0"/>
    <xf numFmtId="0" fontId="1" fillId="0" borderId="0"/>
    <xf numFmtId="0" fontId="1" fillId="16" borderId="0" applyNumberFormat="0" applyBorder="0" applyAlignment="0" applyProtection="0"/>
    <xf numFmtId="0" fontId="4" fillId="0" borderId="0"/>
    <xf numFmtId="0" fontId="1" fillId="32" borderId="0" applyNumberFormat="0" applyBorder="0" applyAlignment="0" applyProtection="0"/>
    <xf numFmtId="0" fontId="4" fillId="0" borderId="0"/>
    <xf numFmtId="0" fontId="1" fillId="0" borderId="0"/>
    <xf numFmtId="0" fontId="1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7" fillId="0" borderId="0"/>
    <xf numFmtId="171" fontId="29" fillId="0" borderId="0"/>
    <xf numFmtId="0" fontId="57" fillId="0" borderId="0"/>
    <xf numFmtId="0" fontId="57" fillId="0" borderId="0"/>
    <xf numFmtId="0" fontId="57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58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7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4" fillId="0" borderId="0"/>
    <xf numFmtId="0" fontId="4" fillId="0" borderId="0"/>
    <xf numFmtId="38" fontId="65" fillId="0" borderId="0" applyFill="0" applyBorder="0" applyAlignment="0">
      <protection locked="0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5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27" fillId="4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6" fillId="0" borderId="1">
      <alignment horizontal="center"/>
    </xf>
    <xf numFmtId="0" fontId="67" fillId="0" borderId="23">
      <alignment horizontal="left" wrapText="1" indent="2"/>
    </xf>
    <xf numFmtId="0" fontId="67" fillId="0" borderId="23">
      <alignment horizontal="left" wrapText="1" indent="2"/>
    </xf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4" fillId="40" borderId="0" applyNumberFormat="0" applyBorder="0" applyAlignment="0" applyProtection="0"/>
    <xf numFmtId="0" fontId="68" fillId="46" borderId="24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69" fillId="0" borderId="0">
      <alignment wrapText="1"/>
    </xf>
    <xf numFmtId="0" fontId="42" fillId="57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3" fillId="0" borderId="0"/>
    <xf numFmtId="0" fontId="74" fillId="0" borderId="0"/>
    <xf numFmtId="0" fontId="73" fillId="0" borderId="0"/>
    <xf numFmtId="0" fontId="7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76" fillId="0" borderId="22" applyNumberFormat="0" applyFill="0" applyBorder="0" applyAlignment="0">
      <protection locked="0"/>
    </xf>
    <xf numFmtId="0" fontId="77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78" fillId="0" borderId="0">
      <protection locked="0"/>
    </xf>
    <xf numFmtId="0" fontId="42" fillId="57" borderId="12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47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8" fillId="43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53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81" fillId="61" borderId="25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8" fillId="56" borderId="11" applyNumberForma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5" borderId="0" applyNumberFormat="0" applyBorder="0" applyAlignment="0" applyProtection="0"/>
    <xf numFmtId="0" fontId="44" fillId="40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3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84" fillId="62" borderId="26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78" fillId="0" borderId="0">
      <protection locked="0"/>
    </xf>
    <xf numFmtId="0" fontId="4" fillId="0" borderId="0"/>
    <xf numFmtId="37" fontId="85" fillId="0" borderId="0"/>
    <xf numFmtId="0" fontId="84" fillId="0" borderId="27"/>
    <xf numFmtId="179" fontId="8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" fillId="0" borderId="0"/>
    <xf numFmtId="0" fontId="4" fillId="0" borderId="0"/>
    <xf numFmtId="0" fontId="87" fillId="0" borderId="0"/>
    <xf numFmtId="0" fontId="87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7" fillId="0" borderId="0"/>
    <xf numFmtId="0" fontId="87" fillId="0" borderId="0"/>
    <xf numFmtId="0" fontId="27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88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2" fillId="0" borderId="0"/>
    <xf numFmtId="0" fontId="27" fillId="0" borderId="0"/>
    <xf numFmtId="0" fontId="72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5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5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7" fillId="0" borderId="0"/>
    <xf numFmtId="0" fontId="8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2" fillId="0" borderId="0"/>
    <xf numFmtId="0" fontId="75" fillId="0" borderId="0"/>
    <xf numFmtId="0" fontId="4" fillId="0" borderId="0"/>
    <xf numFmtId="0" fontId="4" fillId="0" borderId="0"/>
    <xf numFmtId="0" fontId="75" fillId="0" borderId="0">
      <alignment wrapText="1"/>
    </xf>
    <xf numFmtId="0" fontId="71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5" fillId="0" borderId="0">
      <alignment wrapText="1"/>
    </xf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75" fillId="0" borderId="0">
      <alignment wrapText="1"/>
    </xf>
    <xf numFmtId="0" fontId="75" fillId="0" borderId="0">
      <alignment wrapText="1"/>
    </xf>
    <xf numFmtId="0" fontId="7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4" fillId="59" borderId="17" applyNumberFormat="0" applyFont="0" applyAlignment="0" applyProtection="0"/>
    <xf numFmtId="0" fontId="63" fillId="0" borderId="0">
      <alignment horizontal="center" vertical="center"/>
    </xf>
    <xf numFmtId="0" fontId="89" fillId="0" borderId="28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40" fontId="90" fillId="60" borderId="0">
      <alignment horizontal="right"/>
    </xf>
    <xf numFmtId="0" fontId="91" fillId="60" borderId="0">
      <alignment horizontal="right"/>
    </xf>
    <xf numFmtId="0" fontId="92" fillId="60" borderId="21"/>
    <xf numFmtId="0" fontId="92" fillId="0" borderId="0" applyBorder="0">
      <alignment horizontal="centerContinuous"/>
    </xf>
    <xf numFmtId="0" fontId="93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/>
    <xf numFmtId="0" fontId="72" fillId="0" borderId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/>
    <xf numFmtId="0" fontId="72" fillId="0" borderId="0"/>
    <xf numFmtId="9" fontId="4" fillId="0" borderId="0" applyFont="0" applyFill="0" applyBorder="0" applyAlignment="0" applyProtection="0"/>
    <xf numFmtId="0" fontId="78" fillId="0" borderId="0">
      <protection locked="0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0" fontId="94" fillId="63" borderId="29" applyNumberFormat="0" applyProtection="0">
      <alignment horizontal="left" vertical="center" wrapText="1"/>
    </xf>
    <xf numFmtId="38" fontId="95" fillId="0" borderId="0"/>
    <xf numFmtId="0" fontId="40" fillId="39" borderId="0" applyNumberFormat="0" applyBorder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1" fillId="56" borderId="18" applyNumberFormat="0" applyAlignment="0" applyProtection="0"/>
    <xf numFmtId="0" fontId="50" fillId="5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84" fillId="0" borderId="25"/>
    <xf numFmtId="0" fontId="96" fillId="0" borderId="30">
      <alignment vertical="center" wrapText="1"/>
    </xf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41" fillId="56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7" fillId="0" borderId="31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 applyNumberFormat="0" applyFill="0" applyBorder="0" applyAlignment="0" applyProtection="0"/>
    <xf numFmtId="0" fontId="64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4" borderId="0" applyNumberFormat="0" applyBorder="0" applyAlignment="0" applyProtection="0"/>
    <xf numFmtId="0" fontId="27" fillId="66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6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0" borderId="0" applyNumberFormat="0" applyBorder="0" applyAlignment="0" applyProtection="0"/>
    <xf numFmtId="0" fontId="39" fillId="64" borderId="0" applyNumberFormat="0" applyBorder="0" applyAlignment="0" applyProtection="0"/>
    <xf numFmtId="0" fontId="39" fillId="69" borderId="0" applyNumberFormat="0" applyBorder="0" applyAlignment="0" applyProtection="0"/>
    <xf numFmtId="0" fontId="39" fillId="65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0" borderId="0" applyNumberFormat="0" applyBorder="0" applyAlignment="0" applyProtection="0"/>
    <xf numFmtId="0" fontId="39" fillId="73" borderId="0" applyNumberFormat="0" applyBorder="0" applyAlignment="0" applyProtection="0"/>
    <xf numFmtId="0" fontId="39" fillId="71" borderId="0" applyNumberFormat="0" applyBorder="0" applyAlignment="0" applyProtection="0"/>
    <xf numFmtId="0" fontId="39" fillId="74" borderId="0" applyNumberFormat="0" applyBorder="0" applyAlignment="0" applyProtection="0"/>
    <xf numFmtId="0" fontId="40" fillId="75" borderId="0" applyNumberFormat="0" applyBorder="0" applyAlignment="0" applyProtection="0"/>
    <xf numFmtId="0" fontId="98" fillId="67" borderId="11" applyNumberFormat="0" applyAlignment="0" applyProtection="0"/>
    <xf numFmtId="0" fontId="42" fillId="76" borderId="12" applyNumberFormat="0" applyAlignment="0" applyProtection="0"/>
    <xf numFmtId="43" fontId="29" fillId="0" borderId="0" applyFont="0" applyFill="0" applyBorder="0" applyAlignment="0" applyProtection="0"/>
    <xf numFmtId="0" fontId="44" fillId="69" borderId="0" applyNumberFormat="0" applyBorder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1" fillId="0" borderId="34" applyNumberFormat="0" applyFill="0" applyAlignment="0" applyProtection="0"/>
    <xf numFmtId="0" fontId="101" fillId="0" borderId="0" applyNumberFormat="0" applyFill="0" applyBorder="0" applyAlignment="0" applyProtection="0"/>
    <xf numFmtId="0" fontId="48" fillId="65" borderId="11" applyNumberFormat="0" applyAlignment="0" applyProtection="0"/>
    <xf numFmtId="0" fontId="53" fillId="0" borderId="35" applyNumberFormat="0" applyFill="0" applyAlignment="0" applyProtection="0"/>
    <xf numFmtId="0" fontId="102" fillId="77" borderId="0" applyNumberFormat="0" applyBorder="0" applyAlignment="0" applyProtection="0"/>
    <xf numFmtId="0" fontId="4" fillId="66" borderId="17" applyNumberFormat="0" applyAlignment="0" applyProtection="0"/>
    <xf numFmtId="0" fontId="51" fillId="67" borderId="18" applyNumberFormat="0" applyAlignment="0" applyProtection="0"/>
    <xf numFmtId="0" fontId="103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5" borderId="11" applyNumberFormat="0" applyAlignment="0" applyProtection="0"/>
    <xf numFmtId="0" fontId="48" fillId="65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78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0" borderId="0" applyNumberFormat="0" applyBorder="0" applyAlignment="0" applyProtection="0">
      <alignment vertical="center"/>
    </xf>
    <xf numFmtId="0" fontId="27" fillId="82" borderId="17" applyNumberFormat="0" applyFont="0" applyAlignment="0" applyProtection="0">
      <alignment vertical="center"/>
    </xf>
    <xf numFmtId="0" fontId="105" fillId="0" borderId="37" applyNumberFormat="0" applyFill="0" applyAlignment="0" applyProtection="0">
      <alignment vertical="center"/>
    </xf>
    <xf numFmtId="0" fontId="42" fillId="83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6" fillId="0" borderId="37" applyNumberFormat="0" applyFill="0" applyAlignment="0" applyProtection="0">
      <alignment vertical="center"/>
    </xf>
    <xf numFmtId="0" fontId="107" fillId="0" borderId="38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8" fillId="84" borderId="11" applyNumberFormat="0" applyAlignment="0" applyProtection="0">
      <alignment vertical="center"/>
    </xf>
    <xf numFmtId="0" fontId="51" fillId="60" borderId="18" applyNumberFormat="0" applyAlignment="0" applyProtection="0">
      <alignment vertical="center"/>
    </xf>
    <xf numFmtId="0" fontId="44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41" fillId="60" borderId="11" applyNumberFormat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87" borderId="0" applyNumberFormat="0" applyBorder="0" applyAlignment="0" applyProtection="0">
      <alignment vertical="center"/>
    </xf>
    <xf numFmtId="0" fontId="27" fillId="88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89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6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27" fillId="80" borderId="0" applyNumberFormat="0" applyBorder="0" applyAlignment="0" applyProtection="0">
      <alignment vertical="center"/>
    </xf>
    <xf numFmtId="0" fontId="39" fillId="85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39" fillId="78" borderId="0" applyNumberFormat="0" applyBorder="0" applyAlignment="0" applyProtection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27" fillId="0" borderId="0">
      <alignment vertical="center"/>
    </xf>
    <xf numFmtId="0" fontId="48" fillId="84" borderId="11" applyNumberFormat="0" applyAlignment="0" applyProtection="0">
      <alignment vertical="center"/>
    </xf>
    <xf numFmtId="0" fontId="57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0" fontId="35" fillId="0" borderId="0" applyBorder="0" applyProtection="0"/>
    <xf numFmtId="0" fontId="35" fillId="0" borderId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35" fillId="0" borderId="0"/>
    <xf numFmtId="170" fontId="35" fillId="0" borderId="0" applyBorder="0" applyProtection="0"/>
    <xf numFmtId="0" fontId="4" fillId="0" borderId="0"/>
    <xf numFmtId="170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168" fontId="109" fillId="0" borderId="0" applyBorder="0" applyProtection="0"/>
    <xf numFmtId="0" fontId="110" fillId="0" borderId="0" applyNumberFormat="0" applyBorder="0" applyProtection="0">
      <alignment horizontal="center"/>
    </xf>
    <xf numFmtId="0" fontId="110" fillId="0" borderId="0" applyNumberFormat="0" applyBorder="0" applyProtection="0">
      <alignment horizontal="center" textRotation="90"/>
    </xf>
    <xf numFmtId="0" fontId="111" fillId="0" borderId="0" applyNumberFormat="0" applyBorder="0" applyProtection="0"/>
    <xf numFmtId="180" fontId="111" fillId="0" borderId="0" applyBorder="0" applyProtection="0"/>
    <xf numFmtId="0" fontId="108" fillId="0" borderId="0"/>
    <xf numFmtId="0" fontId="108" fillId="0" borderId="0"/>
    <xf numFmtId="0" fontId="108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3" fillId="0" borderId="0"/>
    <xf numFmtId="0" fontId="113" fillId="0" borderId="0"/>
    <xf numFmtId="0" fontId="113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</cellStyleXfs>
  <cellXfs count="12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2" fontId="7" fillId="4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left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6" fillId="4" borderId="1" xfId="0" applyNumberFormat="1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2" fontId="2" fillId="0" borderId="1" xfId="1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vertical="center" wrapText="1"/>
    </xf>
    <xf numFmtId="2" fontId="2" fillId="2" borderId="0" xfId="0" applyNumberFormat="1" applyFont="1" applyFill="1"/>
    <xf numFmtId="2" fontId="2" fillId="0" borderId="1" xfId="0" applyNumberFormat="1" applyFont="1" applyBorder="1" applyAlignment="1">
      <alignment horizontal="right" vertical="center"/>
    </xf>
    <xf numFmtId="1" fontId="6" fillId="4" borderId="1" xfId="0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/>
    </xf>
    <xf numFmtId="1" fontId="3" fillId="4" borderId="1" xfId="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vertical="center" wrapText="1"/>
    </xf>
    <xf numFmtId="1" fontId="2" fillId="0" borderId="1" xfId="0" applyNumberFormat="1" applyFont="1" applyBorder="1"/>
    <xf numFmtId="1" fontId="5" fillId="3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/>
    </xf>
    <xf numFmtId="1" fontId="2" fillId="2" borderId="0" xfId="0" applyNumberFormat="1" applyFont="1" applyFill="1"/>
    <xf numFmtId="1" fontId="4" fillId="2" borderId="1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/>
    </xf>
    <xf numFmtId="1" fontId="2" fillId="0" borderId="0" xfId="0" applyNumberFormat="1" applyFont="1"/>
    <xf numFmtId="2" fontId="2" fillId="0" borderId="1" xfId="0" applyNumberFormat="1" applyFont="1" applyBorder="1"/>
    <xf numFmtId="1" fontId="2" fillId="2" borderId="21" xfId="0" applyNumberFormat="1" applyFont="1" applyFill="1" applyBorder="1"/>
    <xf numFmtId="2" fontId="2" fillId="0" borderId="0" xfId="0" applyNumberFormat="1" applyFont="1"/>
    <xf numFmtId="2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/>
    <xf numFmtId="0" fontId="4" fillId="0" borderId="0" xfId="0" applyFont="1"/>
    <xf numFmtId="2" fontId="4" fillId="0" borderId="1" xfId="0" applyNumberFormat="1" applyFont="1" applyBorder="1" applyAlignment="1">
      <alignment horizontal="right"/>
    </xf>
    <xf numFmtId="2" fontId="4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vertical="center" wrapText="1"/>
    </xf>
    <xf numFmtId="181" fontId="2" fillId="0" borderId="1" xfId="0" applyNumberFormat="1" applyFont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115" fillId="3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left" vertical="center" wrapText="1"/>
    </xf>
    <xf numFmtId="2" fontId="4" fillId="0" borderId="0" xfId="0" applyNumberFormat="1" applyFont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81" fontId="2" fillId="2" borderId="1" xfId="0" applyNumberFormat="1" applyFont="1" applyFill="1" applyBorder="1" applyAlignment="1">
      <alignment horizontal="right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2" fillId="93" borderId="1" xfId="0" applyNumberFormat="1" applyFont="1" applyFill="1" applyBorder="1" applyAlignment="1">
      <alignment horizontal="right" vertical="center"/>
    </xf>
    <xf numFmtId="2" fontId="3" fillId="93" borderId="1" xfId="0" applyNumberFormat="1" applyFont="1" applyFill="1" applyBorder="1"/>
    <xf numFmtId="1" fontId="3" fillId="93" borderId="1" xfId="0" applyNumberFormat="1" applyFont="1" applyFill="1" applyBorder="1" applyAlignment="1">
      <alignment vertical="center" wrapText="1"/>
    </xf>
    <xf numFmtId="2" fontId="3" fillId="93" borderId="1" xfId="0" applyNumberFormat="1" applyFont="1" applyFill="1" applyBorder="1" applyAlignment="1">
      <alignment horizontal="right" vertical="center" wrapText="1"/>
    </xf>
    <xf numFmtId="1" fontId="3" fillId="93" borderId="1" xfId="0" applyNumberFormat="1" applyFont="1" applyFill="1" applyBorder="1" applyAlignment="1">
      <alignment horizontal="right" vertical="center" wrapText="1"/>
    </xf>
    <xf numFmtId="2" fontId="4" fillId="93" borderId="1" xfId="0" applyNumberFormat="1" applyFont="1" applyFill="1" applyBorder="1" applyAlignment="1">
      <alignment horizontal="right" vertical="center" wrapText="1"/>
    </xf>
    <xf numFmtId="1" fontId="4" fillId="93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117" fillId="2" borderId="1" xfId="0" applyNumberFormat="1" applyFont="1" applyFill="1" applyBorder="1" applyAlignment="1">
      <alignment horizontal="justify" vertical="justify" wrapText="1"/>
    </xf>
    <xf numFmtId="0" fontId="6" fillId="5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114" fillId="6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5" borderId="39" xfId="0" applyNumberFormat="1" applyFont="1" applyFill="1" applyBorder="1" applyAlignment="1">
      <alignment horizontal="center" vertical="center" wrapText="1"/>
    </xf>
    <xf numFmtId="2" fontId="6" fillId="5" borderId="40" xfId="0" applyNumberFormat="1" applyFont="1" applyFill="1" applyBorder="1" applyAlignment="1">
      <alignment horizontal="center" vertical="center" wrapText="1"/>
    </xf>
    <xf numFmtId="2" fontId="9" fillId="5" borderId="39" xfId="0" applyNumberFormat="1" applyFont="1" applyFill="1" applyBorder="1" applyAlignment="1">
      <alignment horizontal="center" vertical="center" wrapText="1"/>
    </xf>
    <xf numFmtId="2" fontId="9" fillId="5" borderId="40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</cellXfs>
  <cellStyles count="45602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12" xfId="45601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366"/>
  <sheetViews>
    <sheetView showGridLines="0" tabSelected="1" zoomScale="90" zoomScaleNormal="9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B77" sqref="B77:F160"/>
    </sheetView>
  </sheetViews>
  <sheetFormatPr defaultColWidth="9.140625" defaultRowHeight="12.75"/>
  <cols>
    <col min="1" max="1" width="1.42578125" style="1" customWidth="1"/>
    <col min="2" max="2" width="50.42578125" style="2" customWidth="1"/>
    <col min="3" max="3" width="11.42578125" style="36" customWidth="1"/>
    <col min="4" max="4" width="11.140625" style="58" bestFit="1" customWidth="1"/>
    <col min="5" max="6" width="13.85546875" style="36" customWidth="1"/>
    <col min="7" max="7" width="13.85546875" style="51" bestFit="1" customWidth="1"/>
    <col min="8" max="8" width="12.7109375" style="55" bestFit="1" customWidth="1"/>
    <col min="9" max="9" width="10.85546875" style="51" customWidth="1"/>
    <col min="10" max="10" width="11.140625" style="57" bestFit="1" customWidth="1"/>
    <col min="11" max="16384" width="9.140625" style="1"/>
  </cols>
  <sheetData>
    <row r="1" spans="2:10">
      <c r="B1" s="118" t="s">
        <v>80</v>
      </c>
      <c r="C1" s="118"/>
      <c r="D1" s="118"/>
      <c r="E1" s="118"/>
      <c r="F1" s="118"/>
      <c r="G1" s="118"/>
      <c r="H1" s="118"/>
      <c r="I1" s="118"/>
      <c r="J1" s="118"/>
    </row>
    <row r="2" spans="2:10">
      <c r="B2" s="119" t="s">
        <v>69</v>
      </c>
      <c r="C2" s="119"/>
      <c r="D2" s="119"/>
      <c r="E2" s="119"/>
      <c r="F2" s="119"/>
      <c r="G2" s="119"/>
      <c r="H2" s="119"/>
      <c r="I2" s="119"/>
      <c r="J2" s="119"/>
    </row>
    <row r="3" spans="2:10">
      <c r="B3" s="113"/>
      <c r="C3" s="116" t="s">
        <v>30</v>
      </c>
      <c r="D3" s="116"/>
      <c r="E3" s="116"/>
      <c r="F3" s="116"/>
      <c r="G3" s="120" t="s">
        <v>29</v>
      </c>
      <c r="H3" s="120"/>
      <c r="I3" s="120"/>
      <c r="J3" s="120"/>
    </row>
    <row r="4" spans="2:10" ht="12.75" customHeight="1">
      <c r="B4" s="113"/>
      <c r="C4" s="121" t="s">
        <v>140</v>
      </c>
      <c r="D4" s="123" t="s">
        <v>156</v>
      </c>
      <c r="E4" s="89">
        <v>2024</v>
      </c>
      <c r="F4" s="89">
        <v>2024</v>
      </c>
      <c r="G4" s="121" t="s">
        <v>140</v>
      </c>
      <c r="H4" s="123" t="s">
        <v>156</v>
      </c>
      <c r="I4" s="100">
        <v>2024</v>
      </c>
      <c r="J4" s="100">
        <v>2024</v>
      </c>
    </row>
    <row r="5" spans="2:10" ht="12.75" customHeight="1">
      <c r="B5" s="113"/>
      <c r="C5" s="122"/>
      <c r="D5" s="124"/>
      <c r="E5" s="89" t="s">
        <v>153</v>
      </c>
      <c r="F5" s="89" t="s">
        <v>157</v>
      </c>
      <c r="G5" s="122"/>
      <c r="H5" s="124"/>
      <c r="I5" s="100" t="s">
        <v>153</v>
      </c>
      <c r="J5" s="100" t="s">
        <v>157</v>
      </c>
    </row>
    <row r="6" spans="2:10">
      <c r="B6" s="113"/>
      <c r="C6" s="77">
        <v>1</v>
      </c>
      <c r="D6" s="77">
        <v>2</v>
      </c>
      <c r="E6" s="77">
        <v>3</v>
      </c>
      <c r="F6" s="77">
        <v>4</v>
      </c>
      <c r="G6" s="77">
        <v>1</v>
      </c>
      <c r="H6" s="77">
        <v>2</v>
      </c>
      <c r="I6" s="77">
        <v>3</v>
      </c>
      <c r="J6" s="77">
        <v>4</v>
      </c>
    </row>
    <row r="7" spans="2:10">
      <c r="B7" s="7" t="s">
        <v>68</v>
      </c>
      <c r="C7" s="22"/>
      <c r="D7" s="22"/>
      <c r="E7" s="22"/>
      <c r="F7" s="22"/>
      <c r="G7" s="38"/>
      <c r="H7" s="38"/>
      <c r="I7" s="38"/>
      <c r="J7" s="38"/>
    </row>
    <row r="8" spans="2:10">
      <c r="B8" s="17" t="s">
        <v>67</v>
      </c>
      <c r="C8" s="22"/>
      <c r="D8" s="22"/>
      <c r="E8" s="22"/>
      <c r="F8" s="22"/>
      <c r="G8" s="38"/>
      <c r="H8" s="38"/>
      <c r="I8" s="39"/>
      <c r="J8" s="39"/>
    </row>
    <row r="9" spans="2:10">
      <c r="B9" s="16" t="s">
        <v>66</v>
      </c>
      <c r="C9" s="3">
        <f>C10+C14+C15</f>
        <v>43.040579999999999</v>
      </c>
      <c r="D9" s="3">
        <f t="shared" ref="D9:G9" si="0">D10+D14+D15</f>
        <v>3.0779300000000003</v>
      </c>
      <c r="E9" s="3">
        <f t="shared" si="0"/>
        <v>3.5907299999999998</v>
      </c>
      <c r="F9" s="3">
        <f t="shared" si="0"/>
        <v>2.6114699999999997</v>
      </c>
      <c r="G9" s="40">
        <f t="shared" si="0"/>
        <v>259206893.34036276</v>
      </c>
      <c r="H9" s="40">
        <f>H10+H14+H15</f>
        <v>21011084.519864399</v>
      </c>
      <c r="I9" s="40">
        <f>I10+I14+I15</f>
        <v>25730863.762922399</v>
      </c>
      <c r="J9" s="40">
        <f>J10+J14+J15</f>
        <v>20592498.474563804</v>
      </c>
    </row>
    <row r="10" spans="2:10">
      <c r="B10" s="16" t="s">
        <v>65</v>
      </c>
      <c r="C10" s="3">
        <f>C11+C12+C13</f>
        <v>16.8034</v>
      </c>
      <c r="D10" s="3">
        <f t="shared" ref="D10:J10" si="1">D11+D12+D13</f>
        <v>1.2404000000000002</v>
      </c>
      <c r="E10" s="3">
        <f t="shared" si="1"/>
        <v>1.6892499999999999</v>
      </c>
      <c r="F10" s="3">
        <f t="shared" si="1"/>
        <v>1.09836</v>
      </c>
      <c r="G10" s="40">
        <f>G11+G12+G13</f>
        <v>170464586.87760812</v>
      </c>
      <c r="H10" s="40">
        <f t="shared" si="1"/>
        <v>13568124.449864399</v>
      </c>
      <c r="I10" s="40">
        <f t="shared" si="1"/>
        <v>16664119.967922399</v>
      </c>
      <c r="J10" s="40">
        <f t="shared" si="1"/>
        <v>13954925.394563802</v>
      </c>
    </row>
    <row r="11" spans="2:10">
      <c r="B11" s="9" t="s">
        <v>64</v>
      </c>
      <c r="C11" s="31">
        <v>9.5100999999999996</v>
      </c>
      <c r="D11" s="31">
        <v>0.64314000000000004</v>
      </c>
      <c r="E11" s="31">
        <v>1.04383</v>
      </c>
      <c r="F11" s="31">
        <v>0.54225000000000001</v>
      </c>
      <c r="G11" s="41">
        <v>13463848.207608102</v>
      </c>
      <c r="H11" s="41">
        <v>939382.08986439998</v>
      </c>
      <c r="I11" s="41">
        <v>1626397.3579223999</v>
      </c>
      <c r="J11" s="41">
        <v>847484.6945638</v>
      </c>
    </row>
    <row r="12" spans="2:10">
      <c r="B12" s="9" t="s">
        <v>63</v>
      </c>
      <c r="C12" s="31">
        <v>4.9439299999999999</v>
      </c>
      <c r="D12" s="31">
        <v>0.40933999999999998</v>
      </c>
      <c r="E12" s="31">
        <v>0.41404000000000002</v>
      </c>
      <c r="F12" s="31">
        <v>0.35492000000000001</v>
      </c>
      <c r="G12" s="41">
        <v>76718787.820000008</v>
      </c>
      <c r="H12" s="41">
        <v>5919153.6600000001</v>
      </c>
      <c r="I12" s="41">
        <v>6573747.9099999992</v>
      </c>
      <c r="J12" s="41">
        <v>5366007.1500000004</v>
      </c>
    </row>
    <row r="13" spans="2:10">
      <c r="B13" s="9" t="s">
        <v>62</v>
      </c>
      <c r="C13" s="31">
        <v>2.3493700000000004</v>
      </c>
      <c r="D13" s="31">
        <v>0.18792</v>
      </c>
      <c r="E13" s="31">
        <v>0.23138</v>
      </c>
      <c r="F13" s="31">
        <v>0.20119000000000001</v>
      </c>
      <c r="G13" s="41">
        <v>80281950.849999994</v>
      </c>
      <c r="H13" s="41">
        <v>6709588.6999999993</v>
      </c>
      <c r="I13" s="41">
        <v>8463974.6999999993</v>
      </c>
      <c r="J13" s="41">
        <v>7741433.5499999998</v>
      </c>
    </row>
    <row r="14" spans="2:10">
      <c r="B14" s="9" t="s">
        <v>61</v>
      </c>
      <c r="C14" s="31">
        <v>24.92287</v>
      </c>
      <c r="D14" s="31">
        <v>1.73695</v>
      </c>
      <c r="E14" s="31">
        <v>1.7373099999999999</v>
      </c>
      <c r="F14" s="31">
        <v>1.3990899999999999</v>
      </c>
      <c r="G14" s="32">
        <v>80984670.829999998</v>
      </c>
      <c r="H14" s="32">
        <v>6922315.1599999983</v>
      </c>
      <c r="I14" s="32">
        <v>8046344.8200000003</v>
      </c>
      <c r="J14" s="32">
        <v>5972544.1399999987</v>
      </c>
    </row>
    <row r="15" spans="2:10">
      <c r="B15" s="9" t="s">
        <v>60</v>
      </c>
      <c r="C15" s="31">
        <v>1.3143099999999999</v>
      </c>
      <c r="D15" s="31">
        <v>0.10058</v>
      </c>
      <c r="E15" s="29">
        <v>0.16417000000000001</v>
      </c>
      <c r="F15" s="29">
        <v>0.11402</v>
      </c>
      <c r="G15" s="41">
        <v>7757635.632754649</v>
      </c>
      <c r="H15" s="41">
        <v>520644.91000000003</v>
      </c>
      <c r="I15" s="41">
        <v>1020398.975</v>
      </c>
      <c r="J15" s="41">
        <v>665028.93999999994</v>
      </c>
    </row>
    <row r="16" spans="2:10">
      <c r="B16" s="26" t="s">
        <v>59</v>
      </c>
      <c r="C16" s="23"/>
      <c r="D16" s="23"/>
      <c r="E16" s="23"/>
      <c r="F16" s="23"/>
      <c r="G16" s="39"/>
      <c r="H16" s="39"/>
      <c r="I16" s="42"/>
      <c r="J16" s="42"/>
    </row>
    <row r="17" spans="2:10">
      <c r="B17" s="27" t="s">
        <v>58</v>
      </c>
      <c r="C17" s="23"/>
      <c r="D17" s="23"/>
      <c r="E17" s="23"/>
      <c r="F17" s="23"/>
      <c r="G17" s="39"/>
      <c r="H17" s="39"/>
      <c r="I17" s="42"/>
      <c r="J17" s="42"/>
    </row>
    <row r="18" spans="2:10">
      <c r="B18" s="11" t="s">
        <v>57</v>
      </c>
      <c r="C18" s="24">
        <f>C19+C20</f>
        <v>2700.1627699999995</v>
      </c>
      <c r="D18" s="24">
        <f t="shared" ref="D18:J18" si="2">D19+D20</f>
        <v>219.19828999999999</v>
      </c>
      <c r="E18" s="24">
        <f>E19+E20</f>
        <v>267.92172999999997</v>
      </c>
      <c r="F18" s="24">
        <f>F19+F20</f>
        <v>240.28515999999999</v>
      </c>
      <c r="G18" s="43">
        <f>G19+G20</f>
        <v>170886670.38303238</v>
      </c>
      <c r="H18" s="43">
        <f>H19+H20</f>
        <v>13591442.532560611</v>
      </c>
      <c r="I18" s="43">
        <f t="shared" si="2"/>
        <v>17070974.996066324</v>
      </c>
      <c r="J18" s="43">
        <f t="shared" si="2"/>
        <v>14826882.207281707</v>
      </c>
    </row>
    <row r="19" spans="2:10">
      <c r="B19" s="28" t="s">
        <v>56</v>
      </c>
      <c r="C19" s="25">
        <v>2686.0442299999995</v>
      </c>
      <c r="D19" s="25">
        <v>218.04575</v>
      </c>
      <c r="E19" s="25">
        <v>266.68993999999998</v>
      </c>
      <c r="F19" s="25">
        <v>239.16395</v>
      </c>
      <c r="G19" s="35">
        <v>152406167.81288856</v>
      </c>
      <c r="H19" s="35">
        <v>12078797.105334491</v>
      </c>
      <c r="I19" s="44">
        <v>15418777.861505341</v>
      </c>
      <c r="J19" s="44">
        <v>13504832.524697853</v>
      </c>
    </row>
    <row r="20" spans="2:10">
      <c r="B20" s="28" t="s">
        <v>55</v>
      </c>
      <c r="C20" s="25">
        <v>14.118540000000001</v>
      </c>
      <c r="D20" s="25">
        <v>1.1525399999999999</v>
      </c>
      <c r="E20" s="25">
        <v>1.2317899999999999</v>
      </c>
      <c r="F20" s="25">
        <v>1.12121</v>
      </c>
      <c r="G20" s="35">
        <v>18480502.570143826</v>
      </c>
      <c r="H20" s="35">
        <v>1512645.4272261208</v>
      </c>
      <c r="I20" s="44">
        <v>1652197.1345609822</v>
      </c>
      <c r="J20" s="44">
        <v>1322049.6825838529</v>
      </c>
    </row>
    <row r="21" spans="2:10">
      <c r="B21" s="27" t="s">
        <v>54</v>
      </c>
      <c r="C21" s="23"/>
      <c r="D21" s="23"/>
      <c r="E21" s="23"/>
      <c r="F21" s="23"/>
      <c r="G21" s="39"/>
      <c r="H21" s="39"/>
      <c r="I21" s="42"/>
      <c r="J21" s="42"/>
    </row>
    <row r="22" spans="2:10">
      <c r="B22" s="11" t="s">
        <v>53</v>
      </c>
      <c r="C22" s="24">
        <f>SUM(C23:C28)</f>
        <v>1486106.8910600001</v>
      </c>
      <c r="D22" s="24">
        <f>SUM(D23:D28)</f>
        <v>128072.72631</v>
      </c>
      <c r="E22" s="24">
        <f t="shared" ref="E22:G22" si="3">SUM(E23:E28)</f>
        <v>185187.16907999993</v>
      </c>
      <c r="F22" s="24">
        <f>SUM(F23:F28)</f>
        <v>170358.49919</v>
      </c>
      <c r="G22" s="45">
        <f t="shared" si="3"/>
        <v>67542859.375663847</v>
      </c>
      <c r="H22" s="45">
        <f>SUM(H23:H28)</f>
        <v>5673302.60909779</v>
      </c>
      <c r="I22" s="45">
        <f>SUM(I23:I28)</f>
        <v>7358283.3548972048</v>
      </c>
      <c r="J22" s="45">
        <f>SUM(J23:J28)</f>
        <v>6274182.4440158401</v>
      </c>
    </row>
    <row r="23" spans="2:10">
      <c r="B23" s="9" t="s">
        <v>52</v>
      </c>
      <c r="C23" s="25">
        <v>3.9249900000000024</v>
      </c>
      <c r="D23" s="25">
        <v>0.3000000000000001</v>
      </c>
      <c r="E23" s="25">
        <v>0.31000000000000011</v>
      </c>
      <c r="F23" s="25">
        <v>0.3000000000000001</v>
      </c>
      <c r="G23" s="44">
        <v>260.57366439999998</v>
      </c>
      <c r="H23" s="44">
        <v>18.66</v>
      </c>
      <c r="I23" s="44">
        <v>16.669999999999998</v>
      </c>
      <c r="J23" s="44">
        <v>14.360000000000001</v>
      </c>
    </row>
    <row r="24" spans="2:10" s="8" customFormat="1">
      <c r="B24" s="9" t="s">
        <v>51</v>
      </c>
      <c r="C24" s="25">
        <v>25888.166020000001</v>
      </c>
      <c r="D24" s="25">
        <v>3221.0099999999993</v>
      </c>
      <c r="E24" s="25">
        <v>4021.9099999999989</v>
      </c>
      <c r="F24" s="25">
        <v>2250.9699999999998</v>
      </c>
      <c r="G24" s="44">
        <v>390743.42869687302</v>
      </c>
      <c r="H24" s="44">
        <v>47635.279999999992</v>
      </c>
      <c r="I24" s="44">
        <v>69156.499999999985</v>
      </c>
      <c r="J24" s="44">
        <v>32384.39</v>
      </c>
    </row>
    <row r="25" spans="2:10">
      <c r="B25" s="9" t="s">
        <v>71</v>
      </c>
      <c r="C25" s="25">
        <v>60053.349780000004</v>
      </c>
      <c r="D25" s="25">
        <v>4723.84</v>
      </c>
      <c r="E25" s="25">
        <v>4668.2299999999996</v>
      </c>
      <c r="F25" s="25">
        <v>4079.18</v>
      </c>
      <c r="G25" s="44">
        <v>6495652.1261499682</v>
      </c>
      <c r="H25" s="44">
        <v>535001.71000000008</v>
      </c>
      <c r="I25" s="44">
        <v>629381.51999999979</v>
      </c>
      <c r="J25" s="44">
        <v>558327.60000000009</v>
      </c>
    </row>
    <row r="26" spans="2:10" s="8" customFormat="1">
      <c r="B26" s="9" t="s">
        <v>72</v>
      </c>
      <c r="C26" s="25">
        <v>16227.269810000002</v>
      </c>
      <c r="D26" s="25">
        <v>1380.6500000000003</v>
      </c>
      <c r="E26" s="25">
        <v>1463.6799999999998</v>
      </c>
      <c r="F26" s="25">
        <v>1438.3300000000002</v>
      </c>
      <c r="G26" s="44">
        <v>1525103.7113351603</v>
      </c>
      <c r="H26" s="44">
        <v>142414.90000000002</v>
      </c>
      <c r="I26" s="44">
        <v>157479.46000000002</v>
      </c>
      <c r="J26" s="44">
        <v>147384.99</v>
      </c>
    </row>
    <row r="27" spans="2:10">
      <c r="B27" s="9" t="s">
        <v>73</v>
      </c>
      <c r="C27" s="25">
        <v>72639.504109999994</v>
      </c>
      <c r="D27" s="25">
        <v>6394.0063099999998</v>
      </c>
      <c r="E27" s="33">
        <v>9183.3790800000006</v>
      </c>
      <c r="F27" s="33">
        <v>7769.5091899999998</v>
      </c>
      <c r="G27" s="44">
        <v>39136014.008895971</v>
      </c>
      <c r="H27" s="44">
        <v>3208491.4490977908</v>
      </c>
      <c r="I27" s="44">
        <v>4152427.7448972063</v>
      </c>
      <c r="J27" s="44">
        <v>3380883.6940158401</v>
      </c>
    </row>
    <row r="28" spans="2:10">
      <c r="B28" s="9" t="s">
        <v>74</v>
      </c>
      <c r="C28" s="25">
        <v>1311294.6763500001</v>
      </c>
      <c r="D28" s="25">
        <v>112352.92</v>
      </c>
      <c r="E28" s="25">
        <v>165849.65999999995</v>
      </c>
      <c r="F28" s="25">
        <v>154820.21</v>
      </c>
      <c r="G28" s="44">
        <v>19995085.526921477</v>
      </c>
      <c r="H28" s="44">
        <v>1739740.6099999994</v>
      </c>
      <c r="I28" s="44">
        <v>2349821.4599999995</v>
      </c>
      <c r="J28" s="44">
        <v>2155187.41</v>
      </c>
    </row>
    <row r="29" spans="2:10">
      <c r="B29" s="4" t="s">
        <v>75</v>
      </c>
      <c r="C29" s="25">
        <v>26.18657</v>
      </c>
      <c r="D29" s="25">
        <v>2.6938599999999999</v>
      </c>
      <c r="E29" s="25">
        <v>1.64323</v>
      </c>
      <c r="F29" s="36">
        <v>1.56124</v>
      </c>
      <c r="G29" s="44">
        <v>352.24625304699993</v>
      </c>
      <c r="H29" s="44">
        <v>37.414606700000007</v>
      </c>
      <c r="I29" s="44">
        <v>17.502927117999985</v>
      </c>
      <c r="J29" s="44">
        <v>15.973149807999997</v>
      </c>
    </row>
    <row r="30" spans="2:10">
      <c r="B30" s="13" t="s">
        <v>50</v>
      </c>
      <c r="C30" s="24">
        <f>SUM(C31:C33)</f>
        <v>18249.533549</v>
      </c>
      <c r="D30" s="24">
        <f>SUM(D31:D33)</f>
        <v>1527.8353499999998</v>
      </c>
      <c r="E30" s="24">
        <f t="shared" ref="E30:J30" si="4">SUM(E31:E33)</f>
        <v>1871.7257229999993</v>
      </c>
      <c r="F30" s="24">
        <f t="shared" si="4"/>
        <v>1894.7431220000001</v>
      </c>
      <c r="G30" s="45">
        <f>SUM(G31:G33)</f>
        <v>1687657.5192615341</v>
      </c>
      <c r="H30" s="45">
        <f t="shared" si="4"/>
        <v>142456.18405473998</v>
      </c>
      <c r="I30" s="45">
        <f t="shared" si="4"/>
        <v>189818.156554891</v>
      </c>
      <c r="J30" s="45">
        <f t="shared" si="4"/>
        <v>185643.33019529999</v>
      </c>
    </row>
    <row r="31" spans="2:10">
      <c r="B31" s="4" t="s">
        <v>49</v>
      </c>
      <c r="C31" s="25">
        <v>193.59100000000004</v>
      </c>
      <c r="D31" s="25">
        <v>18.820000000000004</v>
      </c>
      <c r="E31" s="25">
        <v>24.54</v>
      </c>
      <c r="F31" s="25">
        <v>19.290000000000003</v>
      </c>
      <c r="G31" s="44">
        <v>6111.6872645000003</v>
      </c>
      <c r="H31" s="44">
        <v>589.66999999999996</v>
      </c>
      <c r="I31" s="44">
        <v>772.67000000000019</v>
      </c>
      <c r="J31" s="44">
        <v>628.57000000000016</v>
      </c>
    </row>
    <row r="32" spans="2:10" s="8" customFormat="1">
      <c r="B32" s="9" t="s">
        <v>76</v>
      </c>
      <c r="C32" s="15">
        <v>16426.493599999998</v>
      </c>
      <c r="D32" s="15">
        <v>1376.6599999999999</v>
      </c>
      <c r="E32" s="15">
        <v>1710.2099999999994</v>
      </c>
      <c r="F32" s="15">
        <v>1732.94</v>
      </c>
      <c r="G32" s="46">
        <v>1678768.9869738151</v>
      </c>
      <c r="H32" s="46">
        <v>141646.09999999998</v>
      </c>
      <c r="I32" s="46">
        <v>188843.53</v>
      </c>
      <c r="J32" s="46">
        <v>184814.37</v>
      </c>
    </row>
    <row r="33" spans="2:10">
      <c r="B33" s="9" t="s">
        <v>77</v>
      </c>
      <c r="C33" s="25">
        <v>1629.4489490000001</v>
      </c>
      <c r="D33" s="25">
        <v>132.35535000000002</v>
      </c>
      <c r="E33" s="25">
        <v>136.97572299999999</v>
      </c>
      <c r="F33" s="25">
        <v>142.51312200000001</v>
      </c>
      <c r="G33" s="44">
        <v>2776.8450232189998</v>
      </c>
      <c r="H33" s="44">
        <v>220.41405474000001</v>
      </c>
      <c r="I33" s="44">
        <v>201.95655489100002</v>
      </c>
      <c r="J33" s="44">
        <v>200.39019529999999</v>
      </c>
    </row>
    <row r="34" spans="2:10">
      <c r="B34" s="11" t="s">
        <v>48</v>
      </c>
      <c r="C34" s="24">
        <f t="shared" ref="C34:H34" si="5">C35+C38</f>
        <v>58469.791239999999</v>
      </c>
      <c r="D34" s="24">
        <f t="shared" si="5"/>
        <v>4742.55537</v>
      </c>
      <c r="E34" s="24">
        <f t="shared" si="5"/>
        <v>5762.9908399999995</v>
      </c>
      <c r="F34" s="24">
        <f t="shared" ref="F34" si="6">F35+F38</f>
        <v>5171.0188399999997</v>
      </c>
      <c r="G34" s="45">
        <f t="shared" si="5"/>
        <v>2423563.3184137875</v>
      </c>
      <c r="H34" s="45">
        <f t="shared" si="5"/>
        <v>210038.11724324818</v>
      </c>
      <c r="I34" s="45">
        <f t="shared" ref="I34:J34" si="7">I35+I38</f>
        <v>248709.10164290492</v>
      </c>
      <c r="J34" s="45">
        <f t="shared" si="7"/>
        <v>208387.23739122204</v>
      </c>
    </row>
    <row r="35" spans="2:10">
      <c r="B35" s="11" t="s">
        <v>47</v>
      </c>
      <c r="C35" s="24">
        <f t="shared" ref="C35:I35" si="8">C36+C37</f>
        <v>35610.152880000001</v>
      </c>
      <c r="D35" s="24">
        <f t="shared" si="8"/>
        <v>2970.89633</v>
      </c>
      <c r="E35" s="24">
        <f t="shared" si="8"/>
        <v>4332.1378599999998</v>
      </c>
      <c r="F35" s="24">
        <f t="shared" ref="F35" si="9">F36+F37</f>
        <v>3936.03746</v>
      </c>
      <c r="G35" s="45">
        <f t="shared" si="8"/>
        <v>1831134.0323239854</v>
      </c>
      <c r="H35" s="45">
        <f t="shared" si="8"/>
        <v>160643.96588113316</v>
      </c>
      <c r="I35" s="45">
        <f t="shared" si="8"/>
        <v>201788.90501575288</v>
      </c>
      <c r="J35" s="45">
        <f t="shared" ref="J35" si="10">J36+J37</f>
        <v>169298.16353986505</v>
      </c>
    </row>
    <row r="36" spans="2:10">
      <c r="B36" s="9" t="s">
        <v>46</v>
      </c>
      <c r="C36" s="25">
        <v>18614.07778</v>
      </c>
      <c r="D36" s="25">
        <v>1583.6558600000001</v>
      </c>
      <c r="E36" s="25">
        <v>2196.7264799999998</v>
      </c>
      <c r="F36" s="110">
        <v>2036.0202099999999</v>
      </c>
      <c r="G36" s="91">
        <v>651910.86005882581</v>
      </c>
      <c r="H36" s="91">
        <v>59014.931642955424</v>
      </c>
      <c r="I36" s="91">
        <v>79292.807901970038</v>
      </c>
      <c r="J36" s="91">
        <v>68233.431367345052</v>
      </c>
    </row>
    <row r="37" spans="2:10">
      <c r="B37" s="9" t="s">
        <v>45</v>
      </c>
      <c r="C37" s="30">
        <v>16996.075100000002</v>
      </c>
      <c r="D37" s="30">
        <v>1387.24047</v>
      </c>
      <c r="E37" s="25">
        <v>2135.41138</v>
      </c>
      <c r="F37" s="110">
        <v>1900.0172500000001</v>
      </c>
      <c r="G37" s="91">
        <v>1179223.1722651594</v>
      </c>
      <c r="H37" s="91">
        <v>101629.03423817773</v>
      </c>
      <c r="I37" s="91">
        <v>122496.09711378286</v>
      </c>
      <c r="J37" s="91">
        <v>101064.73217252002</v>
      </c>
    </row>
    <row r="38" spans="2:10">
      <c r="B38" s="11" t="s">
        <v>44</v>
      </c>
      <c r="C38" s="24">
        <f t="shared" ref="C38:J38" si="11">C39+C40</f>
        <v>22859.638359999997</v>
      </c>
      <c r="D38" s="24">
        <f t="shared" si="11"/>
        <v>1771.65904</v>
      </c>
      <c r="E38" s="24">
        <f t="shared" si="11"/>
        <v>1430.8529799999999</v>
      </c>
      <c r="F38" s="24">
        <f t="shared" si="11"/>
        <v>1234.9813799999999</v>
      </c>
      <c r="G38" s="45">
        <f t="shared" si="11"/>
        <v>592429.28608980216</v>
      </c>
      <c r="H38" s="45">
        <f t="shared" si="11"/>
        <v>49394.151362115022</v>
      </c>
      <c r="I38" s="45">
        <f t="shared" si="11"/>
        <v>46920.196627152043</v>
      </c>
      <c r="J38" s="45">
        <f t="shared" si="11"/>
        <v>39089.073851356989</v>
      </c>
    </row>
    <row r="39" spans="2:10">
      <c r="B39" s="9" t="s">
        <v>43</v>
      </c>
      <c r="C39" s="30">
        <v>16477.946179999995</v>
      </c>
      <c r="D39" s="30">
        <v>1301.9473800000001</v>
      </c>
      <c r="E39" s="102">
        <v>1063.84881</v>
      </c>
      <c r="F39" s="110">
        <v>919.33411999999998</v>
      </c>
      <c r="G39" s="91">
        <v>393588.91649904125</v>
      </c>
      <c r="H39" s="91">
        <v>34379.19449955802</v>
      </c>
      <c r="I39" s="103">
        <v>32181.840844683044</v>
      </c>
      <c r="J39" s="91">
        <v>26755.746691341988</v>
      </c>
    </row>
    <row r="40" spans="2:10" s="19" customFormat="1">
      <c r="B40" s="18" t="s">
        <v>42</v>
      </c>
      <c r="C40" s="30">
        <v>6381.69218</v>
      </c>
      <c r="D40" s="60">
        <v>469.71165999999999</v>
      </c>
      <c r="E40" s="102">
        <v>367.00416999999999</v>
      </c>
      <c r="F40" s="110">
        <v>315.64726000000002</v>
      </c>
      <c r="G40" s="91">
        <v>198840.36959076094</v>
      </c>
      <c r="H40" s="92">
        <v>15014.956862557003</v>
      </c>
      <c r="I40" s="103">
        <v>14738.355782469001</v>
      </c>
      <c r="J40" s="91">
        <v>12333.327160014998</v>
      </c>
    </row>
    <row r="41" spans="2:10">
      <c r="B41" s="11" t="s">
        <v>41</v>
      </c>
      <c r="C41" s="24">
        <f t="shared" ref="C41:J41" si="12">C42+C43</f>
        <v>78775.397072112304</v>
      </c>
      <c r="D41" s="24">
        <f t="shared" si="12"/>
        <v>6510.09429</v>
      </c>
      <c r="E41" s="24">
        <f t="shared" si="12"/>
        <v>5977.8808585294119</v>
      </c>
      <c r="F41" s="24">
        <f t="shared" si="12"/>
        <v>5847.8091899999999</v>
      </c>
      <c r="G41" s="43">
        <f t="shared" si="12"/>
        <v>283048.05374804389</v>
      </c>
      <c r="H41" s="43">
        <f t="shared" si="12"/>
        <v>24247.540190748885</v>
      </c>
      <c r="I41" s="43">
        <f t="shared" si="12"/>
        <v>20418.986457446768</v>
      </c>
      <c r="J41" s="43">
        <f t="shared" si="12"/>
        <v>19213.524224859491</v>
      </c>
    </row>
    <row r="42" spans="2:10">
      <c r="B42" s="9" t="s">
        <v>40</v>
      </c>
      <c r="C42" s="25">
        <v>63256.68939</v>
      </c>
      <c r="D42" s="25">
        <v>5308.6345300000003</v>
      </c>
      <c r="E42" s="25">
        <v>4425.1961700000002</v>
      </c>
      <c r="F42" s="82">
        <v>4462.0895700000001</v>
      </c>
      <c r="G42" s="44">
        <v>234353.48111200685</v>
      </c>
      <c r="H42" s="44">
        <v>19853.224432003401</v>
      </c>
      <c r="I42" s="44">
        <v>13073.72254081621</v>
      </c>
      <c r="J42" s="83">
        <v>13130.206547038939</v>
      </c>
    </row>
    <row r="43" spans="2:10">
      <c r="B43" s="11" t="s">
        <v>39</v>
      </c>
      <c r="C43" s="24">
        <f>C44+C45</f>
        <v>15518.707682112299</v>
      </c>
      <c r="D43" s="24">
        <f t="shared" ref="D43:J43" si="13">D44+D45</f>
        <v>1201.45976</v>
      </c>
      <c r="E43" s="24">
        <f t="shared" si="13"/>
        <v>1552.6846885294119</v>
      </c>
      <c r="F43" s="24">
        <f t="shared" si="13"/>
        <v>1385.7196200000001</v>
      </c>
      <c r="G43" s="43">
        <f t="shared" si="13"/>
        <v>48694.572636037068</v>
      </c>
      <c r="H43" s="43">
        <f t="shared" si="13"/>
        <v>4394.3157587454853</v>
      </c>
      <c r="I43" s="43">
        <f t="shared" si="13"/>
        <v>7345.2639166305571</v>
      </c>
      <c r="J43" s="43">
        <f t="shared" si="13"/>
        <v>6083.3176778205525</v>
      </c>
    </row>
    <row r="44" spans="2:10">
      <c r="B44" s="9" t="s">
        <v>38</v>
      </c>
      <c r="C44" s="25">
        <v>8429.8659821123001</v>
      </c>
      <c r="D44" s="25">
        <v>662.14004999999997</v>
      </c>
      <c r="E44" s="25">
        <v>718.87729852941186</v>
      </c>
      <c r="F44" s="82">
        <v>663.26845000000003</v>
      </c>
      <c r="G44" s="44">
        <v>11247.225563478949</v>
      </c>
      <c r="H44" s="44">
        <v>890.69273222585491</v>
      </c>
      <c r="I44" s="44">
        <v>980.62911167999061</v>
      </c>
      <c r="J44" s="83">
        <v>915.35965486418854</v>
      </c>
    </row>
    <row r="45" spans="2:10">
      <c r="B45" s="9" t="s">
        <v>37</v>
      </c>
      <c r="C45" s="25">
        <v>7088.841699999999</v>
      </c>
      <c r="D45" s="25">
        <v>539.31970999999999</v>
      </c>
      <c r="E45" s="82">
        <v>833.80739000000005</v>
      </c>
      <c r="F45" s="82">
        <v>722.45117000000005</v>
      </c>
      <c r="G45" s="83">
        <v>37447.347072558121</v>
      </c>
      <c r="H45" s="83">
        <v>3503.6230265196305</v>
      </c>
      <c r="I45" s="83">
        <v>6364.6348049505668</v>
      </c>
      <c r="J45" s="83">
        <v>5167.9580229563635</v>
      </c>
    </row>
    <row r="46" spans="2:10">
      <c r="B46" s="11" t="s">
        <v>36</v>
      </c>
      <c r="C46" s="24">
        <f>C47+C48</f>
        <v>6632.1009900000008</v>
      </c>
      <c r="D46" s="24">
        <f t="shared" ref="D46:J46" si="14">D47+D48</f>
        <v>525.54999999999995</v>
      </c>
      <c r="E46" s="24">
        <f t="shared" si="14"/>
        <v>546.98000000000013</v>
      </c>
      <c r="F46" s="24">
        <f t="shared" si="14"/>
        <v>472.47999999999996</v>
      </c>
      <c r="G46" s="43">
        <f>G47+G48</f>
        <v>7212332.5859899996</v>
      </c>
      <c r="H46" s="43">
        <f t="shared" si="14"/>
        <v>558865.88</v>
      </c>
      <c r="I46" s="43">
        <f t="shared" si="14"/>
        <v>624056.98</v>
      </c>
      <c r="J46" s="43">
        <f t="shared" si="14"/>
        <v>537848.91000000015</v>
      </c>
    </row>
    <row r="47" spans="2:10">
      <c r="B47" s="9" t="s">
        <v>35</v>
      </c>
      <c r="C47" s="25">
        <v>6632.1009900000008</v>
      </c>
      <c r="D47" s="25">
        <v>525.54999999999995</v>
      </c>
      <c r="E47" s="25">
        <v>546.98000000000013</v>
      </c>
      <c r="F47" s="25">
        <v>472.47999999999996</v>
      </c>
      <c r="G47" s="44">
        <v>7212332.5859899996</v>
      </c>
      <c r="H47" s="44">
        <v>558865.88</v>
      </c>
      <c r="I47" s="44">
        <v>624056.98</v>
      </c>
      <c r="J47" s="44">
        <v>537848.91000000015</v>
      </c>
    </row>
    <row r="48" spans="2:10">
      <c r="B48" s="9" t="s">
        <v>34</v>
      </c>
      <c r="C48" s="25">
        <v>0</v>
      </c>
      <c r="D48" s="25">
        <v>0</v>
      </c>
      <c r="E48" s="25">
        <v>0</v>
      </c>
      <c r="F48" s="25">
        <v>0</v>
      </c>
      <c r="G48" s="56">
        <v>0</v>
      </c>
      <c r="H48" s="56">
        <v>0</v>
      </c>
      <c r="I48" s="56">
        <v>0</v>
      </c>
      <c r="J48" s="56">
        <v>0</v>
      </c>
    </row>
    <row r="49" spans="2:10">
      <c r="B49" s="69" t="s">
        <v>81</v>
      </c>
      <c r="C49" s="24">
        <f>C22+C30+C34+C41+C46</f>
        <v>1648233.7139111122</v>
      </c>
      <c r="D49" s="24">
        <f t="shared" ref="D49:I49" si="15">D22+D30+D34+D41+D46</f>
        <v>141378.76131999999</v>
      </c>
      <c r="E49" s="24">
        <f>E22+E30+E34+E41+E46</f>
        <v>199346.74650152939</v>
      </c>
      <c r="F49" s="24">
        <f>F22+F30+F34+F41+F46</f>
        <v>183744.55034200003</v>
      </c>
      <c r="G49" s="45">
        <f>G22+G30+G34+G41+G46</f>
        <v>79149460.853077218</v>
      </c>
      <c r="H49" s="45">
        <f t="shared" si="15"/>
        <v>6608910.3305865265</v>
      </c>
      <c r="I49" s="45">
        <f t="shared" si="15"/>
        <v>8441286.5795524474</v>
      </c>
      <c r="J49" s="45">
        <f>J22+J30+J34+J41+J46</f>
        <v>7225275.4458272224</v>
      </c>
    </row>
    <row r="50" spans="2:10">
      <c r="B50" s="69" t="s">
        <v>33</v>
      </c>
      <c r="C50" s="24">
        <f>C18+C22+C30+C34+C41+C46</f>
        <v>1650933.8766811125</v>
      </c>
      <c r="D50" s="24">
        <f t="shared" ref="D50:J50" si="16">D18+D22+D30+D34+D41+D46</f>
        <v>141597.95960999999</v>
      </c>
      <c r="E50" s="24">
        <f t="shared" si="16"/>
        <v>199614.66823152939</v>
      </c>
      <c r="F50" s="24">
        <f t="shared" si="16"/>
        <v>183984.83550200003</v>
      </c>
      <c r="G50" s="45">
        <f>G18+G22+G30+G34+G41+G46</f>
        <v>250036131.23610961</v>
      </c>
      <c r="H50" s="45">
        <f t="shared" si="16"/>
        <v>20200352.86314714</v>
      </c>
      <c r="I50" s="45">
        <f t="shared" si="16"/>
        <v>25512261.575618777</v>
      </c>
      <c r="J50" s="45">
        <f t="shared" si="16"/>
        <v>22052157.653108928</v>
      </c>
    </row>
    <row r="51" spans="2:10">
      <c r="B51" s="69" t="s">
        <v>32</v>
      </c>
      <c r="C51" s="24">
        <f>C18+C22+C30+C34+C41</f>
        <v>1644301.7756911125</v>
      </c>
      <c r="D51" s="24">
        <f t="shared" ref="D51:J51" si="17">D18+D22+D30+D34+D41</f>
        <v>141072.40961</v>
      </c>
      <c r="E51" s="24">
        <f t="shared" si="17"/>
        <v>199067.68823152938</v>
      </c>
      <c r="F51" s="24">
        <f t="shared" si="17"/>
        <v>183512.35550200002</v>
      </c>
      <c r="G51" s="45">
        <f>G18+G22+G30+G34+G41</f>
        <v>242823798.6501196</v>
      </c>
      <c r="H51" s="45">
        <f t="shared" si="17"/>
        <v>19641486.983147141</v>
      </c>
      <c r="I51" s="45">
        <f t="shared" si="17"/>
        <v>24888204.595618777</v>
      </c>
      <c r="J51" s="45">
        <f t="shared" si="17"/>
        <v>21514308.743108928</v>
      </c>
    </row>
    <row r="52" spans="2:10">
      <c r="B52" s="114"/>
      <c r="C52" s="114"/>
      <c r="D52" s="114"/>
      <c r="E52" s="114"/>
      <c r="F52" s="114"/>
      <c r="G52" s="114"/>
      <c r="H52" s="114"/>
      <c r="I52" s="114"/>
      <c r="J52" s="114"/>
    </row>
    <row r="53" spans="2:10">
      <c r="B53" s="115" t="s">
        <v>31</v>
      </c>
      <c r="C53" s="115"/>
      <c r="D53" s="115"/>
      <c r="E53" s="115"/>
      <c r="F53" s="115"/>
      <c r="G53" s="115"/>
      <c r="H53" s="115"/>
      <c r="I53" s="115"/>
      <c r="J53" s="115"/>
    </row>
    <row r="54" spans="2:10">
      <c r="B54" s="116"/>
      <c r="C54" s="116" t="s">
        <v>30</v>
      </c>
      <c r="D54" s="116"/>
      <c r="E54" s="116"/>
      <c r="F54" s="116"/>
      <c r="G54" s="120" t="s">
        <v>29</v>
      </c>
      <c r="H54" s="120"/>
      <c r="I54" s="120"/>
      <c r="J54" s="120"/>
    </row>
    <row r="55" spans="2:10" ht="12.75" customHeight="1">
      <c r="B55" s="116"/>
      <c r="C55" s="116" t="s">
        <v>140</v>
      </c>
      <c r="D55" s="123" t="s">
        <v>156</v>
      </c>
      <c r="E55" s="100">
        <v>2024</v>
      </c>
      <c r="F55" s="100">
        <v>2024</v>
      </c>
      <c r="G55" s="121" t="s">
        <v>140</v>
      </c>
      <c r="H55" s="123" t="s">
        <v>156</v>
      </c>
      <c r="I55" s="100">
        <v>2024</v>
      </c>
      <c r="J55" s="100">
        <v>2024</v>
      </c>
    </row>
    <row r="56" spans="2:10">
      <c r="B56" s="116"/>
      <c r="C56" s="116"/>
      <c r="D56" s="124"/>
      <c r="E56" s="100" t="s">
        <v>153</v>
      </c>
      <c r="F56" s="100" t="s">
        <v>157</v>
      </c>
      <c r="G56" s="122"/>
      <c r="H56" s="124"/>
      <c r="I56" s="100" t="s">
        <v>153</v>
      </c>
      <c r="J56" s="100" t="s">
        <v>157</v>
      </c>
    </row>
    <row r="57" spans="2:10">
      <c r="B57" s="116"/>
      <c r="C57" s="77">
        <v>1</v>
      </c>
      <c r="D57" s="77">
        <v>2</v>
      </c>
      <c r="E57" s="77">
        <v>3</v>
      </c>
      <c r="F57" s="77">
        <v>4</v>
      </c>
      <c r="G57" s="77">
        <v>1</v>
      </c>
      <c r="H57" s="77">
        <v>2</v>
      </c>
      <c r="I57" s="77">
        <v>3</v>
      </c>
      <c r="J57" s="77">
        <v>4</v>
      </c>
    </row>
    <row r="58" spans="2:10">
      <c r="B58" s="71" t="s">
        <v>28</v>
      </c>
      <c r="C58" s="6"/>
      <c r="D58" s="6"/>
      <c r="E58" s="6"/>
      <c r="F58" s="6"/>
      <c r="G58" s="47"/>
      <c r="H58" s="47"/>
      <c r="I58" s="47"/>
      <c r="J58" s="47"/>
    </row>
    <row r="59" spans="2:10">
      <c r="B59" s="13" t="s">
        <v>27</v>
      </c>
      <c r="C59" s="3">
        <f>C60+C61</f>
        <v>1252599.2068542959</v>
      </c>
      <c r="D59" s="3">
        <f t="shared" ref="D59" si="18">D60+D61</f>
        <v>108646.1177</v>
      </c>
      <c r="E59" s="3">
        <f t="shared" ref="E59:I59" si="19">E60+E61</f>
        <v>154874.96644999992</v>
      </c>
      <c r="F59" s="3">
        <f>F61+F60</f>
        <v>144939.47990000001</v>
      </c>
      <c r="G59" s="48">
        <f t="shared" si="19"/>
        <v>30687088.36445123</v>
      </c>
      <c r="H59" s="48">
        <f t="shared" si="19"/>
        <v>2646783.3844840811</v>
      </c>
      <c r="I59" s="48">
        <f t="shared" si="19"/>
        <v>3532206.8032035269</v>
      </c>
      <c r="J59" s="48">
        <f>J61+J60</f>
        <v>3215468.6848724936</v>
      </c>
    </row>
    <row r="60" spans="2:10">
      <c r="B60" s="9" t="s">
        <v>26</v>
      </c>
      <c r="C60" s="29">
        <v>83000.560617499999</v>
      </c>
      <c r="D60" s="29">
        <v>6927.9774299999999</v>
      </c>
      <c r="E60" s="106">
        <v>9126.5724599999994</v>
      </c>
      <c r="F60" s="108">
        <v>8518.5622399999993</v>
      </c>
      <c r="G60" s="81">
        <v>5676805.3580874503</v>
      </c>
      <c r="H60" s="81">
        <v>478325.84190697502</v>
      </c>
      <c r="I60" s="107">
        <v>657333.13848255971</v>
      </c>
      <c r="J60" s="88">
        <v>598558.0746987341</v>
      </c>
    </row>
    <row r="61" spans="2:10">
      <c r="B61" s="9" t="s">
        <v>25</v>
      </c>
      <c r="C61" s="29">
        <v>1169598.6462367959</v>
      </c>
      <c r="D61" s="29">
        <v>101718.14027</v>
      </c>
      <c r="E61" s="106">
        <v>145748.39398999992</v>
      </c>
      <c r="F61" s="108">
        <v>136420.91766000001</v>
      </c>
      <c r="G61" s="81">
        <v>25010283.006363779</v>
      </c>
      <c r="H61" s="81">
        <v>2168457.542577106</v>
      </c>
      <c r="I61" s="107">
        <v>2874873.6647209674</v>
      </c>
      <c r="J61" s="88">
        <v>2616910.6101737595</v>
      </c>
    </row>
    <row r="62" spans="2:10" ht="25.5">
      <c r="B62" s="13" t="s">
        <v>24</v>
      </c>
      <c r="C62" s="3">
        <f t="shared" ref="C62:I62" si="20">C63+C64</f>
        <v>45034.982269999993</v>
      </c>
      <c r="D62" s="3">
        <f t="shared" si="20"/>
        <v>3622.5813899999998</v>
      </c>
      <c r="E62" s="3">
        <f t="shared" si="20"/>
        <v>4232.2316000000001</v>
      </c>
      <c r="F62" s="3">
        <f>F64+F63</f>
        <v>3624.0094899999999</v>
      </c>
      <c r="G62" s="48">
        <f t="shared" si="20"/>
        <v>102117736.01273037</v>
      </c>
      <c r="H62" s="48">
        <f t="shared" si="20"/>
        <v>8033440.1677159704</v>
      </c>
      <c r="I62" s="48">
        <f t="shared" si="20"/>
        <v>10303411.878822571</v>
      </c>
      <c r="J62" s="48">
        <f>J64+J63</f>
        <v>9002229.5978644751</v>
      </c>
    </row>
    <row r="63" spans="2:10">
      <c r="B63" s="4" t="s">
        <v>23</v>
      </c>
      <c r="C63" s="29">
        <v>12033.275739999999</v>
      </c>
      <c r="D63" s="29">
        <v>988.61851999999999</v>
      </c>
      <c r="E63" s="106">
        <v>1151.1938299999999</v>
      </c>
      <c r="F63" s="95">
        <v>1024.08752</v>
      </c>
      <c r="G63" s="96">
        <v>53247041.745528258</v>
      </c>
      <c r="H63" s="96">
        <v>4130936.3910039873</v>
      </c>
      <c r="I63" s="107">
        <v>5085517.9182446813</v>
      </c>
      <c r="J63" s="96">
        <v>4483631.2641513208</v>
      </c>
    </row>
    <row r="64" spans="2:10">
      <c r="B64" s="4" t="s">
        <v>22</v>
      </c>
      <c r="C64" s="29">
        <v>33001.706529999996</v>
      </c>
      <c r="D64" s="29">
        <v>2633.9628699999998</v>
      </c>
      <c r="E64" s="106">
        <v>3081.0377699999999</v>
      </c>
      <c r="F64" s="95">
        <v>2599.9219699999999</v>
      </c>
      <c r="G64" s="96">
        <v>48870694.267202117</v>
      </c>
      <c r="H64" s="96">
        <v>3902503.7767119836</v>
      </c>
      <c r="I64" s="107">
        <v>5217893.9605778893</v>
      </c>
      <c r="J64" s="96">
        <v>4518598.3337131552</v>
      </c>
    </row>
    <row r="65" spans="2:10">
      <c r="B65" s="71" t="s">
        <v>21</v>
      </c>
      <c r="C65" s="12"/>
      <c r="D65" s="12"/>
      <c r="E65" s="6"/>
      <c r="F65" s="6"/>
      <c r="G65" s="49"/>
      <c r="H65" s="49"/>
      <c r="I65" s="47"/>
      <c r="J65" s="47"/>
    </row>
    <row r="66" spans="2:10">
      <c r="B66" s="9" t="s">
        <v>20</v>
      </c>
      <c r="C66" s="3">
        <f t="shared" ref="C66:I66" si="21">C67+C68+C69</f>
        <v>66440.723159999994</v>
      </c>
      <c r="D66" s="3">
        <f>D67+D68+D69</f>
        <v>5542.6362899999995</v>
      </c>
      <c r="E66" s="3">
        <f t="shared" si="21"/>
        <v>5545.0414299999993</v>
      </c>
      <c r="F66" s="3">
        <f>F69+F68+F67</f>
        <v>4760.7135200000002</v>
      </c>
      <c r="G66" s="48">
        <f t="shared" si="21"/>
        <v>3259388.3031037566</v>
      </c>
      <c r="H66" s="48">
        <f t="shared" si="21"/>
        <v>276530.36730685184</v>
      </c>
      <c r="I66" s="48">
        <f t="shared" si="21"/>
        <v>285505.83532817225</v>
      </c>
      <c r="J66" s="48">
        <f>J69+J68+J67</f>
        <v>241717.19181921124</v>
      </c>
    </row>
    <row r="67" spans="2:10">
      <c r="B67" s="9" t="s">
        <v>19</v>
      </c>
      <c r="C67" s="31">
        <v>95.804760000000016</v>
      </c>
      <c r="D67" s="31">
        <v>7.8934100000000003</v>
      </c>
      <c r="E67" s="31">
        <v>8.3182600000000004</v>
      </c>
      <c r="F67" s="109">
        <v>7.7504499999999998</v>
      </c>
      <c r="G67" s="87">
        <v>4648.2123979739999</v>
      </c>
      <c r="H67" s="87">
        <v>391.23138234299995</v>
      </c>
      <c r="I67" s="87">
        <v>444.25601815600004</v>
      </c>
      <c r="J67" s="87">
        <v>409.50936750699992</v>
      </c>
    </row>
    <row r="68" spans="2:10">
      <c r="B68" s="9" t="s">
        <v>18</v>
      </c>
      <c r="C68" s="31">
        <v>66001.013429999992</v>
      </c>
      <c r="D68" s="31">
        <v>5505.7514099999999</v>
      </c>
      <c r="E68" s="104">
        <v>5515.2329499999996</v>
      </c>
      <c r="F68" s="109">
        <v>4734.6148000000003</v>
      </c>
      <c r="G68" s="87">
        <v>3241538.0474593304</v>
      </c>
      <c r="H68" s="87">
        <v>275032.39884505083</v>
      </c>
      <c r="I68" s="105">
        <v>284076.14749803627</v>
      </c>
      <c r="J68" s="87">
        <v>240470.59078417716</v>
      </c>
    </row>
    <row r="69" spans="2:10">
      <c r="B69" s="9" t="s">
        <v>17</v>
      </c>
      <c r="C69" s="31">
        <v>343.90496999999993</v>
      </c>
      <c r="D69" s="31">
        <v>28.99147</v>
      </c>
      <c r="E69" s="31">
        <v>21.490220000000001</v>
      </c>
      <c r="F69" s="94">
        <v>18.348269999999999</v>
      </c>
      <c r="G69" s="32">
        <v>13202.043246452258</v>
      </c>
      <c r="H69" s="32">
        <v>1106.7370794580111</v>
      </c>
      <c r="I69" s="32">
        <v>985.43181197999616</v>
      </c>
      <c r="J69" s="96">
        <v>837.09166752706699</v>
      </c>
    </row>
    <row r="70" spans="2:10" s="19" customFormat="1">
      <c r="B70" s="11" t="s">
        <v>16</v>
      </c>
      <c r="C70" s="3">
        <f t="shared" ref="C70:H70" si="22">C71+C72</f>
        <v>15.17816</v>
      </c>
      <c r="D70" s="3">
        <f t="shared" si="22"/>
        <v>0.75322999999999996</v>
      </c>
      <c r="E70" s="3">
        <f>E71+E72</f>
        <v>0.29334000000000005</v>
      </c>
      <c r="F70" s="3">
        <f>F72+F71</f>
        <v>0.28454000000000002</v>
      </c>
      <c r="G70" s="48">
        <f t="shared" si="22"/>
        <v>148.10680445600002</v>
      </c>
      <c r="H70" s="48">
        <f t="shared" si="22"/>
        <v>7.3120479980000006</v>
      </c>
      <c r="I70" s="48">
        <f>I71+I72</f>
        <v>3.2917468849999998</v>
      </c>
      <c r="J70" s="48">
        <f>J72+J71</f>
        <v>3.0953493079999999</v>
      </c>
    </row>
    <row r="71" spans="2:10" s="61" customFormat="1">
      <c r="B71" s="18" t="s">
        <v>15</v>
      </c>
      <c r="C71" s="62">
        <v>15.061210000000001</v>
      </c>
      <c r="D71" s="62">
        <v>0.74817</v>
      </c>
      <c r="E71" s="106">
        <v>0.28011000000000003</v>
      </c>
      <c r="F71" s="108">
        <v>0.26919999999999999</v>
      </c>
      <c r="G71" s="90">
        <v>147.45418879100001</v>
      </c>
      <c r="H71" s="90">
        <v>7.2921467480000004</v>
      </c>
      <c r="I71" s="107">
        <v>3.1646615849999997</v>
      </c>
      <c r="J71" s="88">
        <v>2.934881458</v>
      </c>
    </row>
    <row r="72" spans="2:10">
      <c r="B72" s="9" t="s">
        <v>14</v>
      </c>
      <c r="C72" s="29">
        <v>0.11695000000000001</v>
      </c>
      <c r="D72" s="29">
        <v>5.0600000000000003E-3</v>
      </c>
      <c r="E72" s="29">
        <v>1.323E-2</v>
      </c>
      <c r="F72" s="95">
        <v>1.5339999999999999E-2</v>
      </c>
      <c r="G72" s="50">
        <v>0.65261566500000001</v>
      </c>
      <c r="H72" s="50">
        <v>1.9901249999999999E-2</v>
      </c>
      <c r="I72" s="76">
        <v>0.12708530000000001</v>
      </c>
      <c r="J72" s="81">
        <v>0.16046785</v>
      </c>
    </row>
    <row r="73" spans="2:10">
      <c r="B73" s="10" t="s">
        <v>13</v>
      </c>
      <c r="C73" s="3">
        <f t="shared" ref="C73:J73" si="23">C74</f>
        <v>11754.950309999998</v>
      </c>
      <c r="D73" s="3">
        <f t="shared" si="23"/>
        <v>1079.5899999999999</v>
      </c>
      <c r="E73" s="3">
        <f t="shared" si="23"/>
        <v>1227.3</v>
      </c>
      <c r="F73" s="3">
        <f t="shared" si="23"/>
        <v>898.32999999999981</v>
      </c>
      <c r="G73" s="48">
        <f t="shared" si="23"/>
        <v>314002.64620947302</v>
      </c>
      <c r="H73" s="48">
        <f t="shared" si="23"/>
        <v>28971.989999999998</v>
      </c>
      <c r="I73" s="48">
        <f t="shared" si="23"/>
        <v>31480.240000000002</v>
      </c>
      <c r="J73" s="48">
        <f t="shared" si="23"/>
        <v>22981.310000000005</v>
      </c>
    </row>
    <row r="74" spans="2:10" s="8" customFormat="1">
      <c r="B74" s="9" t="s">
        <v>12</v>
      </c>
      <c r="C74" s="29">
        <v>11754.950309999998</v>
      </c>
      <c r="D74" s="29">
        <v>1079.5899999999999</v>
      </c>
      <c r="E74" s="29">
        <v>1227.3</v>
      </c>
      <c r="F74" s="29">
        <v>898.32999999999981</v>
      </c>
      <c r="G74" s="44">
        <v>314002.64620947302</v>
      </c>
      <c r="H74" s="44">
        <v>28971.989999999998</v>
      </c>
      <c r="I74" s="44">
        <v>31480.240000000002</v>
      </c>
      <c r="J74" s="44">
        <v>22981.310000000005</v>
      </c>
    </row>
    <row r="75" spans="2:10" s="8" customFormat="1">
      <c r="B75" s="74"/>
      <c r="C75" s="75"/>
      <c r="D75" s="75"/>
      <c r="E75" s="75"/>
      <c r="F75" s="75"/>
      <c r="G75" s="55"/>
      <c r="H75" s="55"/>
      <c r="I75" s="55"/>
      <c r="J75" s="55"/>
    </row>
    <row r="76" spans="2:10" s="8" customFormat="1">
      <c r="B76" s="126"/>
      <c r="C76" s="126"/>
      <c r="D76" s="126"/>
      <c r="E76" s="126"/>
      <c r="F76" s="126"/>
    </row>
    <row r="77" spans="2:10">
      <c r="B77" s="115" t="s">
        <v>11</v>
      </c>
      <c r="C77" s="115"/>
      <c r="D77" s="115"/>
      <c r="E77" s="115"/>
      <c r="F77" s="115"/>
      <c r="G77" s="1"/>
      <c r="H77" s="1"/>
      <c r="I77" s="1"/>
      <c r="J77" s="1"/>
    </row>
    <row r="78" spans="2:10" ht="12.75" customHeight="1">
      <c r="B78" s="116"/>
      <c r="C78" s="116" t="s">
        <v>139</v>
      </c>
      <c r="D78" s="123" t="s">
        <v>156</v>
      </c>
      <c r="E78" s="100">
        <v>2024</v>
      </c>
      <c r="F78" s="100">
        <v>2024</v>
      </c>
      <c r="G78" s="1"/>
      <c r="H78" s="1"/>
      <c r="I78" s="1"/>
      <c r="J78" s="1"/>
    </row>
    <row r="79" spans="2:10">
      <c r="B79" s="116"/>
      <c r="C79" s="116"/>
      <c r="D79" s="124"/>
      <c r="E79" s="100" t="s">
        <v>153</v>
      </c>
      <c r="F79" s="100" t="s">
        <v>157</v>
      </c>
      <c r="G79" s="1"/>
      <c r="H79" s="1"/>
      <c r="I79" s="1"/>
      <c r="J79" s="1"/>
    </row>
    <row r="80" spans="2:10">
      <c r="B80" s="116"/>
      <c r="C80" s="77">
        <v>1</v>
      </c>
      <c r="D80" s="77">
        <v>2</v>
      </c>
      <c r="E80" s="77">
        <v>3</v>
      </c>
      <c r="F80" s="77">
        <v>4</v>
      </c>
      <c r="G80" s="1"/>
      <c r="H80" s="1"/>
      <c r="I80" s="1"/>
      <c r="J80" s="1"/>
    </row>
    <row r="81" spans="2:10">
      <c r="B81" s="71" t="s">
        <v>10</v>
      </c>
      <c r="C81" s="6"/>
      <c r="D81" s="6"/>
      <c r="E81" s="6"/>
      <c r="F81" s="6"/>
      <c r="G81" s="1"/>
      <c r="H81" s="1"/>
      <c r="I81" s="1"/>
      <c r="J81" s="1"/>
    </row>
    <row r="82" spans="2:10">
      <c r="B82" s="64" t="s">
        <v>9</v>
      </c>
      <c r="C82" s="3">
        <f>C83+C84</f>
        <v>10667.22135</v>
      </c>
      <c r="D82" s="3">
        <f>D83+D84</f>
        <v>10725.70823</v>
      </c>
      <c r="E82" s="3">
        <f>E83+E84</f>
        <v>11017.875959999999</v>
      </c>
      <c r="F82" s="3">
        <f>F84+F83</f>
        <v>11008.7775</v>
      </c>
      <c r="G82" s="1"/>
      <c r="H82" s="1"/>
      <c r="I82" s="1"/>
      <c r="J82" s="1"/>
    </row>
    <row r="83" spans="2:10">
      <c r="B83" s="4" t="s">
        <v>8</v>
      </c>
      <c r="C83" s="37">
        <v>1018.02736</v>
      </c>
      <c r="D83" s="79">
        <v>960.01382000000001</v>
      </c>
      <c r="E83" s="31">
        <v>1068.8965499999999</v>
      </c>
      <c r="F83" s="109">
        <v>1072.3970999999999</v>
      </c>
      <c r="G83" s="1"/>
      <c r="H83" s="1"/>
      <c r="I83" s="1"/>
      <c r="J83" s="1"/>
    </row>
    <row r="84" spans="2:10">
      <c r="B84" s="4" t="s">
        <v>7</v>
      </c>
      <c r="C84" s="37">
        <v>9649.1939899999998</v>
      </c>
      <c r="D84" s="79">
        <v>9765.6944100000001</v>
      </c>
      <c r="E84" s="101">
        <v>9948.9794099999999</v>
      </c>
      <c r="F84" s="109">
        <v>9936.3804</v>
      </c>
      <c r="G84" s="1"/>
      <c r="H84" s="1"/>
      <c r="I84" s="1"/>
      <c r="J84" s="1"/>
    </row>
    <row r="85" spans="2:10">
      <c r="B85" s="63" t="s">
        <v>6</v>
      </c>
      <c r="C85" s="3">
        <f t="shared" ref="C85:E85" si="24">C86+C87</f>
        <v>16743.627189999999</v>
      </c>
      <c r="D85" s="3">
        <f t="shared" si="24"/>
        <v>16944.305500000002</v>
      </c>
      <c r="E85" s="3">
        <f t="shared" si="24"/>
        <v>15503.2652225</v>
      </c>
      <c r="F85" s="3">
        <f>F87+F86</f>
        <v>15624.0822025</v>
      </c>
      <c r="G85" s="1"/>
      <c r="H85" s="1"/>
      <c r="I85" s="1"/>
      <c r="J85" s="1"/>
    </row>
    <row r="86" spans="2:10">
      <c r="B86" s="5" t="s">
        <v>5</v>
      </c>
      <c r="C86" s="79">
        <v>13381.803550000001</v>
      </c>
      <c r="D86" s="79">
        <v>13758.2083</v>
      </c>
      <c r="E86" s="37">
        <v>11439.31244</v>
      </c>
      <c r="F86" s="79">
        <v>11460.53255</v>
      </c>
      <c r="G86" s="1"/>
      <c r="H86" s="1"/>
      <c r="I86" s="1"/>
      <c r="J86" s="1"/>
    </row>
    <row r="87" spans="2:10">
      <c r="B87" s="5" t="s">
        <v>4</v>
      </c>
      <c r="C87" s="79">
        <v>3361.8236400000001</v>
      </c>
      <c r="D87" s="79">
        <v>3186.0972000000002</v>
      </c>
      <c r="E87" s="79">
        <v>4063.9527825</v>
      </c>
      <c r="F87" s="79">
        <v>4163.5496524999999</v>
      </c>
      <c r="G87" s="1"/>
      <c r="H87" s="1"/>
      <c r="I87" s="1"/>
      <c r="J87" s="1"/>
    </row>
    <row r="88" spans="2:10">
      <c r="B88" s="16" t="s">
        <v>78</v>
      </c>
      <c r="C88" s="3">
        <f t="shared" ref="C88:D88" si="25">C89+C90</f>
        <v>2.5765399999999996</v>
      </c>
      <c r="D88" s="3">
        <f t="shared" si="25"/>
        <v>2.5784499999999997</v>
      </c>
      <c r="E88" s="3">
        <f>E89+E90</f>
        <v>2.5567500000000001</v>
      </c>
      <c r="F88" s="3">
        <f>F89+F90</f>
        <v>2.55179</v>
      </c>
      <c r="G88" s="1"/>
      <c r="H88" s="1"/>
      <c r="I88" s="1"/>
      <c r="J88" s="1"/>
    </row>
    <row r="89" spans="2:10">
      <c r="B89" s="4" t="s">
        <v>79</v>
      </c>
      <c r="C89" s="34">
        <v>2.2305199999999998</v>
      </c>
      <c r="D89" s="93">
        <v>2.2389299999999999</v>
      </c>
      <c r="E89" s="34">
        <v>2.2064699999999999</v>
      </c>
      <c r="F89" s="109">
        <v>2.1987800000000002</v>
      </c>
      <c r="G89" s="1"/>
      <c r="H89" s="1"/>
      <c r="I89" s="1"/>
      <c r="J89" s="1"/>
    </row>
    <row r="90" spans="2:10">
      <c r="B90" s="4" t="s">
        <v>3</v>
      </c>
      <c r="C90" s="34">
        <v>0.34601999999999999</v>
      </c>
      <c r="D90" s="94">
        <v>0.33951999999999999</v>
      </c>
      <c r="E90" s="31">
        <v>0.35027999999999998</v>
      </c>
      <c r="F90" s="109">
        <v>0.35300999999999999</v>
      </c>
      <c r="G90" s="1"/>
      <c r="H90" s="1"/>
      <c r="I90" s="1"/>
      <c r="J90" s="1"/>
    </row>
    <row r="91" spans="2:10">
      <c r="B91" s="11" t="s">
        <v>2</v>
      </c>
      <c r="C91" s="20">
        <v>17.551189999999998</v>
      </c>
      <c r="D91" s="80">
        <v>15.872030000000001</v>
      </c>
      <c r="E91" s="20">
        <v>14.42765</v>
      </c>
      <c r="F91" s="111">
        <v>14.43322</v>
      </c>
      <c r="G91" s="1"/>
      <c r="H91" s="1"/>
      <c r="I91" s="1"/>
      <c r="J91" s="1"/>
    </row>
    <row r="92" spans="2:10">
      <c r="B92" s="16" t="s">
        <v>1</v>
      </c>
      <c r="C92" s="20">
        <v>89.029259999999994</v>
      </c>
      <c r="D92" s="80">
        <v>84.321879999999993</v>
      </c>
      <c r="E92" s="20">
        <v>95.092650000000006</v>
      </c>
      <c r="F92" s="111">
        <v>96.908720000000002</v>
      </c>
      <c r="G92" s="1"/>
      <c r="H92" s="1"/>
      <c r="I92" s="1"/>
      <c r="J92" s="1"/>
    </row>
    <row r="93" spans="2:10">
      <c r="B93" s="11" t="s">
        <v>0</v>
      </c>
      <c r="C93" s="20">
        <v>62.501959999999997</v>
      </c>
      <c r="D93" s="80">
        <v>58.740769999999998</v>
      </c>
      <c r="E93" s="20">
        <v>64.312430000000006</v>
      </c>
      <c r="F93" s="111">
        <v>63.596910000000001</v>
      </c>
      <c r="G93" s="1"/>
      <c r="H93" s="1"/>
      <c r="I93" s="1"/>
      <c r="J93" s="1"/>
    </row>
    <row r="94" spans="2:10">
      <c r="B94" s="11" t="s">
        <v>70</v>
      </c>
      <c r="C94" s="20">
        <v>3434.9258399999999</v>
      </c>
      <c r="D94" s="80">
        <v>3087.3885399999999</v>
      </c>
      <c r="E94" s="80">
        <v>6167.67166</v>
      </c>
      <c r="F94" s="111">
        <v>6260.9222200000004</v>
      </c>
      <c r="G94" s="1"/>
      <c r="H94" s="1"/>
      <c r="I94" s="1"/>
      <c r="J94" s="1"/>
    </row>
    <row r="95" spans="2:10">
      <c r="B95" s="125"/>
      <c r="C95" s="125"/>
      <c r="D95" s="125"/>
      <c r="E95" s="125"/>
      <c r="F95" s="125"/>
      <c r="G95" s="1"/>
      <c r="H95" s="1"/>
      <c r="I95" s="1"/>
      <c r="J95" s="1"/>
    </row>
    <row r="96" spans="2:10">
      <c r="B96" s="115" t="s">
        <v>94</v>
      </c>
      <c r="C96" s="115"/>
      <c r="D96" s="115"/>
      <c r="E96" s="115"/>
      <c r="F96" s="115"/>
      <c r="G96" s="1"/>
      <c r="H96" s="1"/>
      <c r="I96" s="1"/>
      <c r="J96" s="1"/>
    </row>
    <row r="97" spans="2:11" ht="24.75" customHeight="1">
      <c r="B97" s="78"/>
      <c r="C97" s="117" t="s">
        <v>95</v>
      </c>
      <c r="D97" s="117"/>
      <c r="E97" s="117"/>
      <c r="F97" s="117"/>
      <c r="G97" s="1"/>
      <c r="H97" s="1"/>
      <c r="I97" s="1"/>
      <c r="J97" s="1"/>
    </row>
    <row r="98" spans="2:11">
      <c r="B98" s="113"/>
      <c r="C98" s="113" t="s">
        <v>30</v>
      </c>
      <c r="D98" s="113"/>
      <c r="E98" s="113" t="s">
        <v>29</v>
      </c>
      <c r="F98" s="113"/>
      <c r="G98" s="1"/>
      <c r="H98" s="1"/>
      <c r="I98" s="1"/>
      <c r="J98" s="1"/>
    </row>
    <row r="99" spans="2:11" ht="12.75" customHeight="1">
      <c r="B99" s="113"/>
      <c r="C99" s="97">
        <v>2024</v>
      </c>
      <c r="D99" s="97">
        <v>2024</v>
      </c>
      <c r="E99" s="97">
        <v>2024</v>
      </c>
      <c r="F99" s="97">
        <v>2024</v>
      </c>
      <c r="G99" s="1"/>
      <c r="H99" s="1"/>
      <c r="I99" s="1"/>
      <c r="J99" s="1"/>
    </row>
    <row r="100" spans="2:11" s="21" customFormat="1">
      <c r="B100" s="113"/>
      <c r="C100" s="100" t="s">
        <v>153</v>
      </c>
      <c r="D100" s="97" t="s">
        <v>157</v>
      </c>
      <c r="E100" s="100" t="s">
        <v>153</v>
      </c>
      <c r="F100" s="100" t="s">
        <v>157</v>
      </c>
      <c r="G100" s="1"/>
      <c r="H100" s="1"/>
      <c r="I100" s="1"/>
      <c r="J100" s="1"/>
      <c r="K100" s="1"/>
    </row>
    <row r="101" spans="2:11" s="21" customFormat="1">
      <c r="B101" s="11" t="s">
        <v>96</v>
      </c>
      <c r="C101" s="24">
        <f t="shared" ref="C101" si="26">C102+C105</f>
        <v>122.71535</v>
      </c>
      <c r="D101" s="24">
        <f t="shared" ref="D101" si="27">D102+D105</f>
        <v>114.03506</v>
      </c>
      <c r="E101" s="45">
        <f>E102+E105</f>
        <v>9151.4346253871881</v>
      </c>
      <c r="F101" s="45">
        <f>F102+F105</f>
        <v>8513.6578743089995</v>
      </c>
      <c r="G101" s="1"/>
      <c r="H101" s="1"/>
      <c r="I101" s="1"/>
      <c r="J101" s="1"/>
      <c r="K101" s="1"/>
    </row>
    <row r="102" spans="2:11" s="21" customFormat="1">
      <c r="B102" s="11" t="s">
        <v>97</v>
      </c>
      <c r="C102" s="24">
        <f t="shared" ref="C102" si="28">C103+C104</f>
        <v>77.025210000000001</v>
      </c>
      <c r="D102" s="24">
        <f t="shared" ref="D102" si="29">D103+D104</f>
        <v>71.791110000000003</v>
      </c>
      <c r="E102" s="45">
        <f t="shared" ref="E102" si="30">E103+E104</f>
        <v>6796.0194620990114</v>
      </c>
      <c r="F102" s="45">
        <f t="shared" ref="F102" si="31">F103+F104</f>
        <v>6432.8796352713143</v>
      </c>
      <c r="G102" s="1"/>
      <c r="H102" s="1"/>
      <c r="I102" s="1"/>
      <c r="J102" s="1"/>
      <c r="K102" s="1"/>
    </row>
    <row r="103" spans="2:11">
      <c r="B103" s="9" t="s">
        <v>98</v>
      </c>
      <c r="C103" s="54">
        <v>31.644279999999998</v>
      </c>
      <c r="D103" s="54">
        <v>28.379709999999999</v>
      </c>
      <c r="E103" s="52">
        <v>2245.8276382870918</v>
      </c>
      <c r="F103" s="52">
        <v>2099.9649781067196</v>
      </c>
      <c r="G103" s="1"/>
      <c r="H103" s="1"/>
      <c r="I103" s="1"/>
      <c r="J103" s="1"/>
    </row>
    <row r="104" spans="2:11">
      <c r="B104" s="9" t="s">
        <v>99</v>
      </c>
      <c r="C104" s="54">
        <v>45.380929999999999</v>
      </c>
      <c r="D104" s="54">
        <v>43.4114</v>
      </c>
      <c r="E104" s="52">
        <v>4550.1918238119197</v>
      </c>
      <c r="F104" s="52">
        <v>4332.9146571645952</v>
      </c>
      <c r="G104" s="1"/>
      <c r="H104" s="1"/>
      <c r="I104" s="1"/>
      <c r="J104" s="1"/>
    </row>
    <row r="105" spans="2:11">
      <c r="B105" s="11" t="s">
        <v>7</v>
      </c>
      <c r="C105" s="24">
        <f t="shared" ref="C105:D105" si="32">C106+C107</f>
        <v>45.69014</v>
      </c>
      <c r="D105" s="24">
        <f t="shared" si="32"/>
        <v>42.243949999999998</v>
      </c>
      <c r="E105" s="45">
        <f t="shared" ref="E105:F105" si="33">E106+E107</f>
        <v>2355.4151632881776</v>
      </c>
      <c r="F105" s="45">
        <f t="shared" si="33"/>
        <v>2080.7782390376847</v>
      </c>
      <c r="G105" s="1"/>
      <c r="H105" s="1"/>
      <c r="I105" s="1"/>
      <c r="J105" s="1"/>
    </row>
    <row r="106" spans="2:11">
      <c r="B106" s="9" t="s">
        <v>100</v>
      </c>
      <c r="C106" s="54">
        <v>22.037759999999999</v>
      </c>
      <c r="D106" s="54">
        <v>19.97043</v>
      </c>
      <c r="E106" s="52">
        <v>967.75167775379987</v>
      </c>
      <c r="F106" s="52">
        <v>805.05620281367112</v>
      </c>
      <c r="G106" s="1"/>
      <c r="H106" s="1"/>
      <c r="I106" s="1"/>
      <c r="J106" s="1"/>
    </row>
    <row r="107" spans="2:11">
      <c r="B107" s="18" t="s">
        <v>101</v>
      </c>
      <c r="C107" s="54">
        <v>23.652380000000001</v>
      </c>
      <c r="D107" s="54">
        <v>22.273520000000001</v>
      </c>
      <c r="E107" s="52">
        <v>1387.663485534378</v>
      </c>
      <c r="F107" s="52">
        <v>1275.7220362240134</v>
      </c>
      <c r="G107" s="1"/>
      <c r="H107" s="1"/>
      <c r="I107" s="1"/>
      <c r="J107" s="1"/>
    </row>
    <row r="108" spans="2:11">
      <c r="B108" s="11" t="s">
        <v>102</v>
      </c>
      <c r="C108" s="24">
        <f t="shared" ref="C108:D108" si="34">C109+C110</f>
        <v>39.969810000000003</v>
      </c>
      <c r="D108" s="24">
        <f t="shared" si="34"/>
        <v>32.044780000000003</v>
      </c>
      <c r="E108" s="45">
        <f t="shared" ref="E108:F108" si="35">E109+E110</f>
        <v>1522.614721463859</v>
      </c>
      <c r="F108" s="45">
        <f t="shared" si="35"/>
        <v>1215.6502951178445</v>
      </c>
      <c r="G108" s="1"/>
      <c r="H108" s="1"/>
      <c r="I108" s="1"/>
      <c r="J108" s="1"/>
    </row>
    <row r="109" spans="2:11">
      <c r="B109" s="53" t="s">
        <v>103</v>
      </c>
      <c r="C109" s="59">
        <v>34.57385</v>
      </c>
      <c r="D109" s="54">
        <v>27.591200000000001</v>
      </c>
      <c r="E109" s="50">
        <v>1203.5061726530409</v>
      </c>
      <c r="F109" s="52">
        <v>976.53738200444775</v>
      </c>
      <c r="G109" s="1"/>
      <c r="H109" s="1"/>
      <c r="I109" s="1"/>
      <c r="J109" s="1"/>
    </row>
    <row r="110" spans="2:11">
      <c r="B110" s="9" t="s">
        <v>104</v>
      </c>
      <c r="C110" s="59">
        <v>5.3959599999999996</v>
      </c>
      <c r="D110" s="54">
        <v>4.4535799999999997</v>
      </c>
      <c r="E110" s="50">
        <v>319.10854881081798</v>
      </c>
      <c r="F110" s="52">
        <v>239.11291311339679</v>
      </c>
      <c r="G110" s="1"/>
      <c r="H110" s="1"/>
      <c r="I110" s="1"/>
      <c r="J110" s="1"/>
    </row>
    <row r="111" spans="2:11">
      <c r="B111" s="11" t="s">
        <v>105</v>
      </c>
      <c r="C111" s="24">
        <f t="shared" ref="C111" si="36">C112+C113+C114</f>
        <v>6.8056800000000006</v>
      </c>
      <c r="D111" s="24">
        <f>D112+D113+D114</f>
        <v>6.1722000000000001</v>
      </c>
      <c r="E111" s="45">
        <f t="shared" ref="E111:F111" si="37">E112+E113+E114</f>
        <v>1637.5443626335127</v>
      </c>
      <c r="F111" s="45">
        <f t="shared" si="37"/>
        <v>1377.5342282015231</v>
      </c>
      <c r="G111" s="1"/>
      <c r="H111" s="1"/>
      <c r="I111" s="1"/>
      <c r="J111" s="1"/>
    </row>
    <row r="112" spans="2:11">
      <c r="B112" s="9" t="s">
        <v>106</v>
      </c>
      <c r="C112" s="54">
        <v>0.52664999999999995</v>
      </c>
      <c r="D112" s="54">
        <v>0.46483999999999998</v>
      </c>
      <c r="E112" s="52">
        <v>108.54641025822458</v>
      </c>
      <c r="F112" s="52">
        <v>86.950676544484395</v>
      </c>
      <c r="G112" s="1"/>
      <c r="H112" s="1"/>
      <c r="I112" s="1"/>
      <c r="J112" s="1"/>
    </row>
    <row r="113" spans="2:10">
      <c r="B113" s="9" t="s">
        <v>107</v>
      </c>
      <c r="C113" s="54">
        <v>4.2031200000000002</v>
      </c>
      <c r="D113" s="54">
        <v>3.9377300000000002</v>
      </c>
      <c r="E113" s="52">
        <v>809.21746197145717</v>
      </c>
      <c r="F113" s="52">
        <v>702.22212095128157</v>
      </c>
      <c r="G113" s="1"/>
      <c r="H113" s="1"/>
      <c r="I113" s="1"/>
      <c r="J113" s="1"/>
    </row>
    <row r="114" spans="2:10">
      <c r="B114" s="18" t="s">
        <v>108</v>
      </c>
      <c r="C114" s="59">
        <v>2.0759099999999999</v>
      </c>
      <c r="D114" s="54">
        <v>1.76963</v>
      </c>
      <c r="E114" s="50">
        <v>719.78049040383087</v>
      </c>
      <c r="F114" s="52">
        <v>588.36143070575724</v>
      </c>
      <c r="G114" s="1"/>
      <c r="H114" s="1"/>
      <c r="I114" s="1"/>
      <c r="J114" s="1"/>
    </row>
    <row r="115" spans="2:10">
      <c r="B115" s="14" t="s">
        <v>109</v>
      </c>
      <c r="C115" s="24">
        <f t="shared" ref="C115:D115" si="38">C101+C108+C111</f>
        <v>169.49083999999999</v>
      </c>
      <c r="D115" s="24">
        <f t="shared" si="38"/>
        <v>152.25203999999999</v>
      </c>
      <c r="E115" s="45">
        <f t="shared" ref="E115:F115" si="39">E101+E108+E111</f>
        <v>12311.593709484559</v>
      </c>
      <c r="F115" s="45">
        <f t="shared" si="39"/>
        <v>11106.842397628367</v>
      </c>
      <c r="G115" s="1"/>
      <c r="H115" s="1"/>
      <c r="I115" s="1"/>
      <c r="J115" s="1"/>
    </row>
    <row r="116" spans="2:10">
      <c r="B116" s="114"/>
      <c r="C116" s="114"/>
      <c r="D116" s="114"/>
      <c r="E116" s="114"/>
      <c r="F116" s="114"/>
      <c r="G116" s="1"/>
      <c r="H116" s="1"/>
      <c r="I116" s="1"/>
      <c r="J116" s="1"/>
    </row>
    <row r="117" spans="2:10">
      <c r="B117" s="115" t="s">
        <v>110</v>
      </c>
      <c r="C117" s="115"/>
      <c r="D117" s="115"/>
      <c r="E117" s="115"/>
      <c r="F117" s="115"/>
      <c r="G117" s="1"/>
      <c r="H117" s="1"/>
      <c r="I117" s="1"/>
      <c r="J117" s="1"/>
    </row>
    <row r="118" spans="2:10" ht="60">
      <c r="B118" s="68"/>
      <c r="C118" s="72" t="s">
        <v>82</v>
      </c>
      <c r="D118" s="72" t="s">
        <v>83</v>
      </c>
      <c r="E118" s="73" t="s">
        <v>84</v>
      </c>
      <c r="F118" s="73" t="s">
        <v>85</v>
      </c>
      <c r="G118" s="1"/>
      <c r="H118" s="1"/>
      <c r="I118" s="1"/>
      <c r="J118" s="1"/>
    </row>
    <row r="119" spans="2:10" ht="15" customHeight="1">
      <c r="B119" s="65" t="s">
        <v>87</v>
      </c>
      <c r="C119" s="66">
        <v>1.7149000000000001</v>
      </c>
      <c r="D119" s="67">
        <v>249.42306497617002</v>
      </c>
      <c r="E119" s="66">
        <v>58177.40870604699</v>
      </c>
      <c r="F119" s="66" t="s">
        <v>86</v>
      </c>
      <c r="G119" s="1"/>
      <c r="H119" s="1"/>
      <c r="I119" s="1"/>
      <c r="J119" s="1"/>
    </row>
    <row r="120" spans="2:10">
      <c r="B120" s="65" t="s">
        <v>88</v>
      </c>
      <c r="C120" s="66">
        <v>1.7935700000000001</v>
      </c>
      <c r="D120" s="67">
        <v>219.73065952300001</v>
      </c>
      <c r="E120" s="66">
        <v>59533.352938552714</v>
      </c>
      <c r="F120" s="66" t="s">
        <v>86</v>
      </c>
      <c r="G120" s="1"/>
      <c r="H120" s="1"/>
      <c r="I120" s="1"/>
      <c r="J120" s="1"/>
    </row>
    <row r="121" spans="2:10">
      <c r="B121" s="65" t="s">
        <v>89</v>
      </c>
      <c r="C121" s="66">
        <v>2.05952</v>
      </c>
      <c r="D121" s="67">
        <v>257.04292809999998</v>
      </c>
      <c r="E121" s="66">
        <v>50620.685846127701</v>
      </c>
      <c r="F121" s="66" t="s">
        <v>90</v>
      </c>
      <c r="G121" s="1"/>
      <c r="H121" s="1"/>
      <c r="I121" s="1"/>
      <c r="J121" s="1"/>
    </row>
    <row r="122" spans="2:10">
      <c r="B122" s="65" t="s">
        <v>92</v>
      </c>
      <c r="C122" s="66">
        <v>1.5362199999999999</v>
      </c>
      <c r="D122" s="67">
        <v>204.26315059999999</v>
      </c>
      <c r="E122" s="66">
        <v>72426.752828370954</v>
      </c>
      <c r="F122" s="66" t="s">
        <v>91</v>
      </c>
      <c r="G122" s="1"/>
      <c r="H122" s="1"/>
      <c r="I122" s="1"/>
      <c r="J122" s="1"/>
    </row>
    <row r="123" spans="2:10">
      <c r="B123" s="65" t="s">
        <v>93</v>
      </c>
      <c r="C123" s="66">
        <v>1.5691999999999999</v>
      </c>
      <c r="D123" s="67">
        <v>194.9630324</v>
      </c>
      <c r="E123" s="66">
        <v>71681.438554677545</v>
      </c>
      <c r="F123" s="66" t="s">
        <v>113</v>
      </c>
      <c r="G123" s="1"/>
      <c r="H123" s="1"/>
      <c r="I123" s="1"/>
      <c r="J123" s="1"/>
    </row>
    <row r="124" spans="2:10">
      <c r="B124" s="65" t="s">
        <v>111</v>
      </c>
      <c r="C124" s="66">
        <v>2.2915700000000001</v>
      </c>
      <c r="D124" s="67">
        <v>316.65652360716501</v>
      </c>
      <c r="E124" s="66">
        <v>47018.002740479227</v>
      </c>
      <c r="F124" s="66" t="s">
        <v>112</v>
      </c>
      <c r="G124" s="1"/>
      <c r="H124" s="1"/>
      <c r="I124" s="1"/>
      <c r="J124" s="1"/>
    </row>
    <row r="125" spans="2:10">
      <c r="B125" s="65" t="s">
        <v>115</v>
      </c>
      <c r="C125" s="66">
        <v>2.2519200000000001</v>
      </c>
      <c r="D125" s="67">
        <v>333.01228909999998</v>
      </c>
      <c r="E125" s="66">
        <v>53907.48282354611</v>
      </c>
      <c r="F125" s="66" t="s">
        <v>116</v>
      </c>
      <c r="G125" s="1"/>
      <c r="H125" s="1"/>
      <c r="I125" s="1"/>
      <c r="J125" s="1"/>
    </row>
    <row r="126" spans="2:10">
      <c r="B126" s="65" t="s">
        <v>117</v>
      </c>
      <c r="C126" s="66">
        <v>1.7490300000000001</v>
      </c>
      <c r="D126" s="67">
        <v>272.8406061</v>
      </c>
      <c r="E126" s="66">
        <v>68927.358913226184</v>
      </c>
      <c r="F126" s="66" t="s">
        <v>118</v>
      </c>
      <c r="G126" s="1"/>
      <c r="H126" s="1"/>
      <c r="I126" s="1"/>
      <c r="J126" s="1"/>
    </row>
    <row r="127" spans="2:10">
      <c r="B127" s="65" t="s">
        <v>119</v>
      </c>
      <c r="C127" s="66">
        <v>2.0287500000000001</v>
      </c>
      <c r="D127" s="67">
        <v>284.99681379100002</v>
      </c>
      <c r="E127" s="66">
        <v>63051.706035736286</v>
      </c>
      <c r="F127" s="66" t="s">
        <v>120</v>
      </c>
      <c r="G127" s="1"/>
      <c r="H127" s="1"/>
      <c r="I127" s="1"/>
      <c r="J127" s="1"/>
    </row>
    <row r="128" spans="2:10">
      <c r="B128" s="65" t="s">
        <v>121</v>
      </c>
      <c r="C128" s="66">
        <v>1.7372300000000001</v>
      </c>
      <c r="D128" s="67">
        <v>264.58699945199999</v>
      </c>
      <c r="E128" s="66">
        <v>72554.95691992424</v>
      </c>
      <c r="F128" s="66" t="s">
        <v>122</v>
      </c>
      <c r="G128" s="1"/>
      <c r="H128" s="1"/>
      <c r="I128" s="1"/>
      <c r="J128" s="1"/>
    </row>
    <row r="129" spans="2:10">
      <c r="B129" s="65" t="s">
        <v>123</v>
      </c>
      <c r="C129" s="66">
        <v>2.2400099999999998</v>
      </c>
      <c r="D129" s="67">
        <v>285.95648540000002</v>
      </c>
      <c r="E129" s="66">
        <v>59898.866046052543</v>
      </c>
      <c r="F129" s="66" t="s">
        <v>124</v>
      </c>
      <c r="G129" s="21"/>
      <c r="H129" s="21"/>
      <c r="I129" s="21"/>
      <c r="J129" s="21"/>
    </row>
    <row r="130" spans="2:10">
      <c r="B130" s="65" t="s">
        <v>125</v>
      </c>
      <c r="C130" s="66">
        <v>2.4020299999999999</v>
      </c>
      <c r="D130" s="67">
        <v>320.01705659999999</v>
      </c>
      <c r="E130" s="66">
        <v>58391.710349285451</v>
      </c>
      <c r="F130" s="66" t="s">
        <v>126</v>
      </c>
      <c r="G130" s="21"/>
      <c r="H130" s="21"/>
      <c r="I130" s="21"/>
      <c r="J130" s="21"/>
    </row>
    <row r="131" spans="2:10">
      <c r="B131" s="65" t="s">
        <v>127</v>
      </c>
      <c r="C131" s="66">
        <v>2.5168900000000001</v>
      </c>
      <c r="D131" s="67">
        <v>366.43521650000002</v>
      </c>
      <c r="E131" s="66">
        <v>55057.763303124091</v>
      </c>
      <c r="F131" s="66" t="s">
        <v>128</v>
      </c>
      <c r="G131" s="21"/>
      <c r="H131" s="21"/>
      <c r="I131" s="21"/>
      <c r="J131" s="21"/>
    </row>
    <row r="132" spans="2:10">
      <c r="B132" s="65" t="s">
        <v>129</v>
      </c>
      <c r="C132" s="66">
        <v>2.2276699999999998</v>
      </c>
      <c r="D132" s="67">
        <v>334.76900029802499</v>
      </c>
      <c r="E132" s="66">
        <v>66950.054716362836</v>
      </c>
      <c r="F132" s="70" t="s">
        <v>130</v>
      </c>
      <c r="G132" s="21"/>
      <c r="H132" s="21"/>
      <c r="I132" s="21"/>
      <c r="J132" s="21"/>
    </row>
    <row r="133" spans="2:10">
      <c r="B133" s="65" t="s">
        <v>131</v>
      </c>
      <c r="C133" s="66">
        <v>2.5724399999999998</v>
      </c>
      <c r="D133" s="67">
        <v>428.405604369005</v>
      </c>
      <c r="E133" s="66">
        <v>57618.812928581421</v>
      </c>
      <c r="F133" s="70" t="s">
        <v>132</v>
      </c>
      <c r="G133" s="21"/>
      <c r="H133" s="21"/>
      <c r="I133" s="21"/>
      <c r="J133" s="21"/>
    </row>
    <row r="134" spans="2:10">
      <c r="B134" s="65" t="s">
        <v>133</v>
      </c>
      <c r="C134" s="66">
        <v>2.9197799999999998</v>
      </c>
      <c r="D134" s="67">
        <v>431.57844307386</v>
      </c>
      <c r="E134" s="66">
        <v>53327.090099254048</v>
      </c>
      <c r="F134" s="70" t="s">
        <v>134</v>
      </c>
      <c r="G134" s="21"/>
      <c r="H134" s="21"/>
      <c r="I134" s="21"/>
      <c r="J134" s="21"/>
    </row>
    <row r="135" spans="2:10">
      <c r="B135" s="65" t="s">
        <v>135</v>
      </c>
      <c r="C135" s="66">
        <v>2.6934999999999998</v>
      </c>
      <c r="D135" s="67">
        <v>435.14989604711297</v>
      </c>
      <c r="E135" s="66">
        <v>56335.820445145757</v>
      </c>
      <c r="F135" s="70" t="s">
        <v>137</v>
      </c>
      <c r="G135" s="21"/>
      <c r="H135" s="21"/>
      <c r="I135" s="21"/>
      <c r="J135" s="21"/>
    </row>
    <row r="136" spans="2:10">
      <c r="B136" s="65" t="s">
        <v>136</v>
      </c>
      <c r="C136" s="84">
        <v>2.5704500000000001</v>
      </c>
      <c r="D136" s="85">
        <v>506.84913822099998</v>
      </c>
      <c r="E136" s="84">
        <v>61162.600618568722</v>
      </c>
      <c r="F136" s="86" t="s">
        <v>147</v>
      </c>
      <c r="G136" s="21"/>
      <c r="H136" s="21"/>
      <c r="I136" s="21"/>
      <c r="J136" s="21"/>
    </row>
    <row r="137" spans="2:10">
      <c r="B137" s="65" t="s">
        <v>138</v>
      </c>
      <c r="C137" s="66">
        <v>2.5663399999999998</v>
      </c>
      <c r="D137" s="67">
        <v>471.45461944700003</v>
      </c>
      <c r="E137" s="66">
        <v>67394.378001356032</v>
      </c>
      <c r="F137" s="70" t="s">
        <v>112</v>
      </c>
      <c r="G137" s="21"/>
      <c r="H137" s="21"/>
      <c r="I137" s="21"/>
      <c r="J137" s="21"/>
    </row>
    <row r="138" spans="2:10">
      <c r="B138" s="65" t="s">
        <v>141</v>
      </c>
      <c r="C138" s="66">
        <v>2.3754</v>
      </c>
      <c r="D138" s="67">
        <v>413.78165925000002</v>
      </c>
      <c r="E138" s="66">
        <v>70681.811691504583</v>
      </c>
      <c r="F138" s="70" t="s">
        <v>143</v>
      </c>
      <c r="G138" s="21"/>
      <c r="H138" s="21"/>
      <c r="I138" s="21"/>
      <c r="J138" s="21"/>
    </row>
    <row r="139" spans="2:10">
      <c r="B139" s="65" t="s">
        <v>142</v>
      </c>
      <c r="C139" s="66">
        <v>2.8081299999999998</v>
      </c>
      <c r="D139" s="67">
        <v>545.04377120200002</v>
      </c>
      <c r="E139" s="66">
        <v>62637.435704543619</v>
      </c>
      <c r="F139" s="70" t="s">
        <v>144</v>
      </c>
      <c r="G139" s="21"/>
      <c r="H139" s="21"/>
      <c r="I139" s="21"/>
      <c r="J139" s="21"/>
    </row>
    <row r="140" spans="2:10">
      <c r="B140" s="65" t="s">
        <v>145</v>
      </c>
      <c r="C140" s="66">
        <v>2.3618299999999999</v>
      </c>
      <c r="D140" s="67">
        <v>480.13328009999998</v>
      </c>
      <c r="E140" s="66">
        <v>73786.499087571894</v>
      </c>
      <c r="F140" s="70" t="s">
        <v>146</v>
      </c>
      <c r="G140" s="21"/>
      <c r="H140" s="21"/>
      <c r="I140" s="21"/>
      <c r="J140" s="21"/>
    </row>
    <row r="141" spans="2:10">
      <c r="B141" s="65" t="s">
        <v>148</v>
      </c>
      <c r="C141" s="66">
        <v>2.5352700000000001</v>
      </c>
      <c r="D141" s="67">
        <v>461.5916651</v>
      </c>
      <c r="E141" s="66">
        <v>71157.30229162272</v>
      </c>
      <c r="F141" s="70" t="s">
        <v>150</v>
      </c>
      <c r="G141" s="21"/>
      <c r="H141" s="21"/>
      <c r="I141" s="21"/>
      <c r="J141" s="21"/>
    </row>
    <row r="142" spans="2:10">
      <c r="B142" s="65" t="s">
        <v>149</v>
      </c>
      <c r="C142" s="66">
        <v>2.3448199999999999</v>
      </c>
      <c r="D142" s="67">
        <v>401.17075790599898</v>
      </c>
      <c r="E142" s="98">
        <v>79284.035500254409</v>
      </c>
      <c r="F142" s="99" t="s">
        <v>152</v>
      </c>
      <c r="G142" s="21"/>
      <c r="H142" s="21"/>
      <c r="I142" s="21"/>
      <c r="J142" s="21"/>
    </row>
    <row r="143" spans="2:10">
      <c r="B143" s="65" t="s">
        <v>151</v>
      </c>
      <c r="C143" s="66">
        <v>2.1926199999999998</v>
      </c>
      <c r="D143" s="67">
        <v>401.48329304100002</v>
      </c>
      <c r="E143" s="98">
        <v>84751.160310496096</v>
      </c>
      <c r="F143" s="99" t="s">
        <v>155</v>
      </c>
      <c r="G143" s="21"/>
      <c r="H143" s="21"/>
      <c r="I143" s="21"/>
      <c r="J143" s="21"/>
    </row>
    <row r="144" spans="2:10">
      <c r="B144" s="65" t="s">
        <v>154</v>
      </c>
      <c r="C144" s="66">
        <v>2.3527999999999998</v>
      </c>
      <c r="D144" s="67">
        <v>411.34180403099998</v>
      </c>
      <c r="E144" s="98">
        <v>87719.866967668058</v>
      </c>
      <c r="F144" s="99" t="s">
        <v>159</v>
      </c>
      <c r="G144" s="21"/>
      <c r="H144" s="21"/>
      <c r="I144" s="21"/>
      <c r="J144" s="21"/>
    </row>
    <row r="145" spans="2:10">
      <c r="B145" s="65" t="s">
        <v>158</v>
      </c>
      <c r="C145" s="66">
        <v>2.0326499999999998</v>
      </c>
      <c r="D145" s="67">
        <v>344.82231431700001</v>
      </c>
      <c r="E145" s="98">
        <v>93298.975997835354</v>
      </c>
      <c r="F145" s="99" t="s">
        <v>160</v>
      </c>
      <c r="G145" s="21"/>
      <c r="H145" s="21"/>
      <c r="I145" s="21"/>
      <c r="J145" s="21"/>
    </row>
    <row r="146" spans="2:10" ht="12" customHeight="1">
      <c r="B146" s="112" t="s">
        <v>114</v>
      </c>
      <c r="C146" s="112"/>
      <c r="D146" s="112"/>
      <c r="E146" s="112"/>
      <c r="F146" s="112"/>
      <c r="G146" s="21"/>
      <c r="H146" s="21"/>
      <c r="I146" s="21"/>
      <c r="J146" s="21"/>
    </row>
    <row r="147" spans="2:10" ht="6" customHeight="1">
      <c r="B147" s="112"/>
      <c r="C147" s="112"/>
      <c r="D147" s="112"/>
      <c r="E147" s="112"/>
      <c r="F147" s="112"/>
      <c r="G147" s="21"/>
      <c r="H147" s="21"/>
      <c r="I147" s="21"/>
      <c r="J147" s="21"/>
    </row>
    <row r="148" spans="2:10">
      <c r="B148" s="112"/>
      <c r="C148" s="112"/>
      <c r="D148" s="112"/>
      <c r="E148" s="112"/>
      <c r="F148" s="112"/>
      <c r="G148" s="21"/>
      <c r="H148" s="21"/>
      <c r="I148" s="21"/>
      <c r="J148" s="21"/>
    </row>
    <row r="149" spans="2:10">
      <c r="B149" s="112"/>
      <c r="C149" s="112"/>
      <c r="D149" s="112"/>
      <c r="E149" s="112"/>
      <c r="F149" s="112"/>
      <c r="G149" s="21"/>
      <c r="H149" s="21"/>
      <c r="I149" s="21"/>
      <c r="J149" s="21"/>
    </row>
    <row r="150" spans="2:10">
      <c r="B150" s="112"/>
      <c r="C150" s="112"/>
      <c r="D150" s="112"/>
      <c r="E150" s="112"/>
      <c r="F150" s="112"/>
      <c r="G150" s="21"/>
      <c r="H150" s="21"/>
      <c r="I150" s="21"/>
      <c r="J150" s="21"/>
    </row>
    <row r="151" spans="2:10">
      <c r="B151" s="112"/>
      <c r="C151" s="112"/>
      <c r="D151" s="112"/>
      <c r="E151" s="112"/>
      <c r="F151" s="112"/>
      <c r="G151" s="21"/>
      <c r="H151" s="21"/>
      <c r="I151" s="21"/>
      <c r="J151" s="21"/>
    </row>
    <row r="152" spans="2:10">
      <c r="B152" s="112"/>
      <c r="C152" s="112"/>
      <c r="D152" s="112"/>
      <c r="E152" s="112"/>
      <c r="F152" s="112"/>
      <c r="G152" s="21"/>
      <c r="H152" s="21"/>
      <c r="I152" s="21"/>
      <c r="J152" s="21"/>
    </row>
    <row r="153" spans="2:10">
      <c r="B153" s="112"/>
      <c r="C153" s="112"/>
      <c r="D153" s="112"/>
      <c r="E153" s="112"/>
      <c r="F153" s="112"/>
      <c r="G153" s="21"/>
      <c r="H153" s="21"/>
      <c r="I153" s="21"/>
      <c r="J153" s="21"/>
    </row>
    <row r="154" spans="2:10">
      <c r="B154" s="112"/>
      <c r="C154" s="112"/>
      <c r="D154" s="112"/>
      <c r="E154" s="112"/>
      <c r="F154" s="112"/>
      <c r="G154" s="21"/>
      <c r="H154" s="21"/>
      <c r="I154" s="21"/>
      <c r="J154" s="21"/>
    </row>
    <row r="155" spans="2:10">
      <c r="B155" s="112"/>
      <c r="C155" s="112"/>
      <c r="D155" s="112"/>
      <c r="E155" s="112"/>
      <c r="F155" s="112"/>
      <c r="G155" s="21"/>
      <c r="H155" s="21"/>
      <c r="I155" s="21"/>
      <c r="J155" s="21"/>
    </row>
    <row r="156" spans="2:10" ht="8.25" customHeight="1">
      <c r="B156" s="112"/>
      <c r="C156" s="112"/>
      <c r="D156" s="112"/>
      <c r="E156" s="112"/>
      <c r="F156" s="112"/>
      <c r="G156" s="21"/>
      <c r="H156" s="21"/>
      <c r="I156" s="21"/>
      <c r="J156" s="21"/>
    </row>
    <row r="157" spans="2:10">
      <c r="B157" s="112"/>
      <c r="C157" s="112"/>
      <c r="D157" s="112"/>
      <c r="E157" s="112"/>
      <c r="F157" s="112"/>
      <c r="G157" s="21"/>
      <c r="H157" s="21"/>
      <c r="I157" s="21"/>
      <c r="J157" s="21"/>
    </row>
    <row r="158" spans="2:10">
      <c r="B158" s="112"/>
      <c r="C158" s="112"/>
      <c r="D158" s="112"/>
      <c r="E158" s="112"/>
      <c r="F158" s="112"/>
      <c r="G158" s="21"/>
      <c r="H158" s="21"/>
      <c r="I158" s="21"/>
      <c r="J158" s="21"/>
    </row>
    <row r="159" spans="2:10">
      <c r="B159" s="112"/>
      <c r="C159" s="112"/>
      <c r="D159" s="112"/>
      <c r="E159" s="112"/>
      <c r="F159" s="112"/>
      <c r="G159" s="21"/>
      <c r="H159" s="21"/>
      <c r="I159" s="21"/>
      <c r="J159" s="21"/>
    </row>
    <row r="160" spans="2:10" ht="6.75" customHeight="1">
      <c r="B160" s="112"/>
      <c r="C160" s="112"/>
      <c r="D160" s="112"/>
      <c r="E160" s="112"/>
      <c r="F160" s="112"/>
      <c r="G160" s="21"/>
      <c r="H160" s="21"/>
      <c r="I160" s="21"/>
      <c r="J160" s="21"/>
    </row>
    <row r="161" spans="4:10">
      <c r="D161" s="36"/>
      <c r="G161" s="21"/>
      <c r="H161" s="21"/>
      <c r="I161" s="21"/>
      <c r="J161" s="21"/>
    </row>
    <row r="162" spans="4:10">
      <c r="D162" s="36"/>
      <c r="G162" s="21"/>
      <c r="H162" s="21"/>
      <c r="I162" s="21"/>
      <c r="J162" s="21"/>
    </row>
    <row r="163" spans="4:10">
      <c r="D163" s="36"/>
      <c r="G163" s="21"/>
      <c r="H163" s="21"/>
      <c r="I163" s="21"/>
      <c r="J163" s="21"/>
    </row>
    <row r="164" spans="4:10">
      <c r="D164" s="36"/>
      <c r="G164" s="21"/>
      <c r="H164" s="21"/>
      <c r="I164" s="21"/>
      <c r="J164" s="21"/>
    </row>
    <row r="165" spans="4:10">
      <c r="D165" s="36"/>
      <c r="G165" s="21"/>
      <c r="H165" s="21"/>
      <c r="I165" s="21"/>
      <c r="J165" s="21"/>
    </row>
    <row r="166" spans="4:10">
      <c r="D166" s="36"/>
      <c r="G166" s="21"/>
      <c r="H166" s="21"/>
      <c r="I166" s="21"/>
      <c r="J166" s="21"/>
    </row>
    <row r="167" spans="4:10">
      <c r="D167" s="36"/>
      <c r="G167" s="21"/>
      <c r="H167" s="21"/>
      <c r="I167" s="21"/>
      <c r="J167" s="21"/>
    </row>
    <row r="168" spans="4:10">
      <c r="D168" s="36"/>
      <c r="G168" s="21"/>
      <c r="H168" s="21"/>
      <c r="I168" s="21"/>
      <c r="J168" s="21"/>
    </row>
    <row r="169" spans="4:10">
      <c r="D169" s="36"/>
      <c r="G169" s="21"/>
      <c r="H169" s="21"/>
      <c r="I169" s="21"/>
      <c r="J169" s="21"/>
    </row>
    <row r="170" spans="4:10">
      <c r="D170" s="36"/>
      <c r="G170" s="21"/>
      <c r="H170" s="21"/>
      <c r="I170" s="21"/>
      <c r="J170" s="21"/>
    </row>
    <row r="171" spans="4:10">
      <c r="D171" s="36"/>
      <c r="G171" s="21"/>
      <c r="H171" s="21"/>
      <c r="I171" s="21"/>
      <c r="J171" s="21"/>
    </row>
    <row r="172" spans="4:10">
      <c r="D172" s="36"/>
      <c r="G172" s="21"/>
      <c r="H172" s="21"/>
      <c r="I172" s="21"/>
      <c r="J172" s="21"/>
    </row>
    <row r="173" spans="4:10">
      <c r="D173" s="36"/>
      <c r="G173" s="21"/>
      <c r="H173" s="21"/>
      <c r="I173" s="21"/>
      <c r="J173" s="21"/>
    </row>
    <row r="174" spans="4:10">
      <c r="D174" s="36"/>
      <c r="G174" s="21"/>
      <c r="H174" s="21"/>
      <c r="I174" s="21"/>
      <c r="J174" s="21"/>
    </row>
    <row r="175" spans="4:10">
      <c r="D175" s="36"/>
      <c r="G175" s="21"/>
      <c r="H175" s="21"/>
      <c r="I175" s="21"/>
      <c r="J175" s="21"/>
    </row>
    <row r="176" spans="4:10">
      <c r="D176" s="36"/>
      <c r="G176" s="21"/>
      <c r="H176" s="21"/>
      <c r="I176" s="21"/>
      <c r="J176" s="21"/>
    </row>
    <row r="177" spans="4:10">
      <c r="D177" s="36"/>
      <c r="G177" s="21"/>
      <c r="H177" s="21"/>
      <c r="I177" s="21"/>
      <c r="J177" s="21"/>
    </row>
    <row r="178" spans="4:10">
      <c r="D178" s="36"/>
      <c r="G178" s="21"/>
      <c r="H178" s="21"/>
      <c r="I178" s="21"/>
      <c r="J178" s="21"/>
    </row>
    <row r="179" spans="4:10">
      <c r="D179" s="36"/>
      <c r="G179" s="21"/>
      <c r="H179" s="21"/>
      <c r="I179" s="21"/>
      <c r="J179" s="21"/>
    </row>
    <row r="180" spans="4:10">
      <c r="D180" s="36"/>
      <c r="G180" s="21"/>
      <c r="H180" s="21"/>
      <c r="I180" s="21"/>
      <c r="J180" s="21"/>
    </row>
    <row r="181" spans="4:10">
      <c r="D181" s="36"/>
      <c r="G181" s="21"/>
      <c r="H181" s="21"/>
      <c r="I181" s="21"/>
      <c r="J181" s="21"/>
    </row>
    <row r="182" spans="4:10">
      <c r="D182" s="36"/>
      <c r="G182" s="21"/>
      <c r="H182" s="21"/>
      <c r="I182" s="21"/>
      <c r="J182" s="21"/>
    </row>
    <row r="183" spans="4:10">
      <c r="D183" s="36"/>
      <c r="G183" s="21"/>
      <c r="H183" s="21"/>
      <c r="I183" s="21"/>
      <c r="J183" s="21"/>
    </row>
    <row r="184" spans="4:10">
      <c r="D184" s="36"/>
      <c r="G184" s="21"/>
      <c r="H184" s="21"/>
      <c r="I184" s="21"/>
      <c r="J184" s="21"/>
    </row>
    <row r="185" spans="4:10">
      <c r="D185" s="36"/>
      <c r="G185" s="21"/>
      <c r="H185" s="21"/>
      <c r="I185" s="21"/>
      <c r="J185" s="21"/>
    </row>
    <row r="186" spans="4:10">
      <c r="D186" s="36"/>
      <c r="G186" s="21"/>
      <c r="H186" s="21"/>
      <c r="I186" s="21"/>
      <c r="J186" s="21"/>
    </row>
    <row r="187" spans="4:10">
      <c r="D187" s="36"/>
      <c r="G187" s="21"/>
      <c r="H187" s="21"/>
      <c r="I187" s="21"/>
      <c r="J187" s="21"/>
    </row>
    <row r="188" spans="4:10">
      <c r="D188" s="36"/>
      <c r="G188" s="21"/>
      <c r="H188" s="21"/>
      <c r="I188" s="21"/>
      <c r="J188" s="21"/>
    </row>
    <row r="189" spans="4:10">
      <c r="D189" s="36"/>
      <c r="G189" s="21"/>
      <c r="H189" s="21"/>
      <c r="I189" s="21"/>
      <c r="J189" s="21"/>
    </row>
    <row r="190" spans="4:10">
      <c r="D190" s="36"/>
      <c r="G190" s="21"/>
      <c r="H190" s="21"/>
      <c r="I190" s="21"/>
      <c r="J190" s="21"/>
    </row>
    <row r="191" spans="4:10">
      <c r="D191" s="36"/>
      <c r="G191" s="21"/>
      <c r="H191" s="21"/>
      <c r="I191" s="21"/>
      <c r="J191" s="21"/>
    </row>
    <row r="192" spans="4:10">
      <c r="D192" s="36"/>
      <c r="G192" s="21"/>
      <c r="H192" s="21"/>
      <c r="I192" s="21"/>
      <c r="J192" s="21"/>
    </row>
    <row r="193" spans="4:10">
      <c r="D193" s="36"/>
      <c r="G193" s="21"/>
      <c r="H193" s="21"/>
      <c r="I193" s="21"/>
      <c r="J193" s="21"/>
    </row>
    <row r="194" spans="4:10">
      <c r="D194" s="36"/>
      <c r="G194" s="21"/>
      <c r="H194" s="21"/>
      <c r="I194" s="21"/>
      <c r="J194" s="21"/>
    </row>
    <row r="195" spans="4:10">
      <c r="D195" s="36"/>
      <c r="G195" s="21"/>
      <c r="H195" s="21"/>
      <c r="I195" s="21"/>
      <c r="J195" s="21"/>
    </row>
    <row r="196" spans="4:10">
      <c r="D196" s="36"/>
      <c r="G196" s="21"/>
      <c r="H196" s="21"/>
      <c r="I196" s="21"/>
      <c r="J196" s="21"/>
    </row>
    <row r="197" spans="4:10">
      <c r="D197" s="36"/>
      <c r="G197" s="21"/>
      <c r="H197" s="21"/>
      <c r="I197" s="21"/>
      <c r="J197" s="21"/>
    </row>
    <row r="198" spans="4:10">
      <c r="D198" s="36"/>
      <c r="G198" s="21"/>
      <c r="H198" s="21"/>
      <c r="I198" s="21"/>
      <c r="J198" s="21"/>
    </row>
    <row r="199" spans="4:10">
      <c r="D199" s="36"/>
      <c r="G199" s="21"/>
      <c r="H199" s="21"/>
      <c r="I199" s="21"/>
      <c r="J199" s="21"/>
    </row>
    <row r="200" spans="4:10">
      <c r="D200" s="36"/>
      <c r="G200" s="21"/>
      <c r="H200" s="21"/>
      <c r="I200" s="21"/>
      <c r="J200" s="21"/>
    </row>
    <row r="201" spans="4:10">
      <c r="D201" s="36"/>
      <c r="G201" s="21"/>
      <c r="H201" s="21"/>
      <c r="I201" s="21"/>
      <c r="J201" s="21"/>
    </row>
    <row r="202" spans="4:10">
      <c r="D202" s="36"/>
      <c r="G202" s="21"/>
      <c r="H202" s="21"/>
      <c r="I202" s="21"/>
      <c r="J202" s="21"/>
    </row>
    <row r="203" spans="4:10">
      <c r="D203" s="36"/>
      <c r="G203" s="21"/>
      <c r="H203" s="21"/>
      <c r="I203" s="21"/>
      <c r="J203" s="21"/>
    </row>
    <row r="204" spans="4:10">
      <c r="D204" s="36"/>
      <c r="G204" s="21"/>
      <c r="H204" s="21"/>
      <c r="I204" s="21"/>
      <c r="J204" s="21"/>
    </row>
    <row r="205" spans="4:10">
      <c r="D205" s="36"/>
      <c r="G205" s="21"/>
      <c r="H205" s="21"/>
      <c r="I205" s="21"/>
      <c r="J205" s="21"/>
    </row>
    <row r="206" spans="4:10">
      <c r="D206" s="36"/>
      <c r="G206" s="21"/>
      <c r="H206" s="21"/>
      <c r="I206" s="21"/>
      <c r="J206" s="21"/>
    </row>
    <row r="207" spans="4:10">
      <c r="D207" s="36"/>
      <c r="G207" s="21"/>
      <c r="H207" s="21"/>
      <c r="I207" s="21"/>
      <c r="J207" s="21"/>
    </row>
    <row r="208" spans="4:10">
      <c r="D208" s="36"/>
      <c r="G208" s="21"/>
      <c r="H208" s="21"/>
      <c r="I208" s="21"/>
      <c r="J208" s="21"/>
    </row>
    <row r="209" spans="4:10">
      <c r="D209" s="36"/>
      <c r="G209" s="21"/>
      <c r="H209" s="21"/>
      <c r="I209" s="21"/>
      <c r="J209" s="21"/>
    </row>
    <row r="210" spans="4:10">
      <c r="D210" s="36"/>
      <c r="G210" s="21"/>
      <c r="H210" s="21"/>
      <c r="I210" s="21"/>
      <c r="J210" s="21"/>
    </row>
    <row r="211" spans="4:10">
      <c r="D211" s="36"/>
      <c r="G211" s="21"/>
      <c r="H211" s="21"/>
      <c r="I211" s="21"/>
      <c r="J211" s="21"/>
    </row>
    <row r="212" spans="4:10">
      <c r="D212" s="36"/>
      <c r="G212" s="21"/>
      <c r="H212" s="21"/>
      <c r="I212" s="21"/>
      <c r="J212" s="21"/>
    </row>
    <row r="213" spans="4:10">
      <c r="D213" s="36"/>
      <c r="G213" s="21"/>
      <c r="H213" s="21"/>
      <c r="I213" s="21"/>
      <c r="J213" s="21"/>
    </row>
    <row r="214" spans="4:10">
      <c r="D214" s="36"/>
      <c r="G214" s="21"/>
      <c r="H214" s="21"/>
      <c r="I214" s="21"/>
      <c r="J214" s="21"/>
    </row>
    <row r="215" spans="4:10">
      <c r="D215" s="36"/>
      <c r="G215" s="21"/>
      <c r="H215" s="21"/>
      <c r="I215" s="21"/>
      <c r="J215" s="21"/>
    </row>
    <row r="216" spans="4:10">
      <c r="D216" s="36"/>
      <c r="G216" s="21"/>
      <c r="H216" s="21"/>
      <c r="I216" s="21"/>
      <c r="J216" s="21"/>
    </row>
    <row r="217" spans="4:10">
      <c r="D217" s="36"/>
      <c r="G217" s="21"/>
      <c r="H217" s="21"/>
      <c r="I217" s="21"/>
      <c r="J217" s="21"/>
    </row>
    <row r="218" spans="4:10">
      <c r="D218" s="36"/>
      <c r="G218" s="21"/>
      <c r="H218" s="21"/>
      <c r="I218" s="21"/>
      <c r="J218" s="21"/>
    </row>
    <row r="219" spans="4:10">
      <c r="D219" s="36"/>
      <c r="G219" s="21"/>
      <c r="H219" s="21"/>
      <c r="I219" s="21"/>
      <c r="J219" s="21"/>
    </row>
    <row r="220" spans="4:10">
      <c r="D220" s="36"/>
      <c r="G220" s="21"/>
      <c r="H220" s="21"/>
      <c r="I220" s="21"/>
      <c r="J220" s="21"/>
    </row>
    <row r="221" spans="4:10">
      <c r="D221" s="36"/>
      <c r="G221" s="21"/>
      <c r="H221" s="21"/>
      <c r="I221" s="21"/>
      <c r="J221" s="21"/>
    </row>
    <row r="222" spans="4:10">
      <c r="D222" s="36"/>
      <c r="G222" s="21"/>
      <c r="H222" s="21"/>
      <c r="I222" s="21"/>
      <c r="J222" s="21"/>
    </row>
    <row r="223" spans="4:10">
      <c r="D223" s="36"/>
      <c r="G223" s="21"/>
      <c r="H223" s="21"/>
      <c r="I223" s="21"/>
      <c r="J223" s="21"/>
    </row>
    <row r="224" spans="4:10">
      <c r="D224" s="36"/>
      <c r="G224" s="21"/>
      <c r="H224" s="21"/>
      <c r="I224" s="21"/>
      <c r="J224" s="21"/>
    </row>
    <row r="225" spans="4:10">
      <c r="D225" s="36"/>
      <c r="G225" s="21"/>
      <c r="H225" s="21"/>
      <c r="I225" s="21"/>
      <c r="J225" s="21"/>
    </row>
    <row r="226" spans="4:10">
      <c r="D226" s="36"/>
      <c r="G226" s="21"/>
      <c r="H226" s="21"/>
      <c r="I226" s="21"/>
      <c r="J226" s="21"/>
    </row>
    <row r="227" spans="4:10">
      <c r="D227" s="36"/>
      <c r="G227" s="21"/>
      <c r="H227" s="21"/>
      <c r="I227" s="21"/>
      <c r="J227" s="21"/>
    </row>
    <row r="228" spans="4:10">
      <c r="D228" s="36"/>
      <c r="G228" s="21"/>
      <c r="H228" s="21"/>
      <c r="I228" s="21"/>
      <c r="J228" s="21"/>
    </row>
    <row r="229" spans="4:10">
      <c r="D229" s="36"/>
      <c r="G229" s="21"/>
      <c r="H229" s="21"/>
      <c r="I229" s="21"/>
      <c r="J229" s="21"/>
    </row>
    <row r="230" spans="4:10">
      <c r="D230" s="36"/>
      <c r="G230" s="21"/>
      <c r="H230" s="21"/>
      <c r="I230" s="21"/>
      <c r="J230" s="21"/>
    </row>
    <row r="231" spans="4:10">
      <c r="D231" s="36"/>
      <c r="G231" s="21"/>
      <c r="H231" s="21"/>
      <c r="I231" s="21"/>
      <c r="J231" s="21"/>
    </row>
    <row r="232" spans="4:10">
      <c r="D232" s="36"/>
      <c r="G232" s="21"/>
      <c r="H232" s="21"/>
      <c r="I232" s="21"/>
      <c r="J232" s="21"/>
    </row>
    <row r="233" spans="4:10">
      <c r="D233" s="36"/>
      <c r="G233" s="21"/>
      <c r="H233" s="21"/>
      <c r="I233" s="21"/>
      <c r="J233" s="21"/>
    </row>
    <row r="234" spans="4:10">
      <c r="D234" s="36"/>
      <c r="G234" s="21"/>
      <c r="H234" s="21"/>
      <c r="I234" s="21"/>
      <c r="J234" s="21"/>
    </row>
    <row r="235" spans="4:10">
      <c r="D235" s="36"/>
      <c r="G235" s="21"/>
      <c r="H235" s="21"/>
      <c r="I235" s="21"/>
      <c r="J235" s="21"/>
    </row>
    <row r="236" spans="4:10">
      <c r="D236" s="36"/>
      <c r="G236" s="21"/>
      <c r="H236" s="21"/>
      <c r="I236" s="21"/>
      <c r="J236" s="21"/>
    </row>
    <row r="237" spans="4:10">
      <c r="D237" s="36"/>
      <c r="G237" s="21"/>
      <c r="H237" s="21"/>
      <c r="I237" s="21"/>
      <c r="J237" s="21"/>
    </row>
    <row r="238" spans="4:10">
      <c r="D238" s="36"/>
      <c r="G238" s="21"/>
      <c r="H238" s="21"/>
      <c r="I238" s="21"/>
      <c r="J238" s="21"/>
    </row>
    <row r="239" spans="4:10">
      <c r="D239" s="36"/>
      <c r="G239" s="21"/>
      <c r="H239" s="21"/>
      <c r="I239" s="21"/>
      <c r="J239" s="21"/>
    </row>
    <row r="240" spans="4:10">
      <c r="D240" s="36"/>
      <c r="G240" s="21"/>
      <c r="H240" s="21"/>
      <c r="I240" s="21"/>
      <c r="J240" s="21"/>
    </row>
    <row r="241" spans="4:10">
      <c r="D241" s="36"/>
      <c r="G241" s="21"/>
      <c r="H241" s="21"/>
      <c r="I241" s="21"/>
      <c r="J241" s="21"/>
    </row>
    <row r="242" spans="4:10">
      <c r="D242" s="36"/>
      <c r="G242" s="21"/>
      <c r="H242" s="21"/>
      <c r="I242" s="21"/>
      <c r="J242" s="21"/>
    </row>
    <row r="243" spans="4:10">
      <c r="D243" s="36"/>
      <c r="G243" s="21"/>
      <c r="H243" s="21"/>
      <c r="I243" s="21"/>
      <c r="J243" s="21"/>
    </row>
    <row r="244" spans="4:10">
      <c r="D244" s="36"/>
      <c r="G244" s="21"/>
      <c r="H244" s="21"/>
      <c r="I244" s="21"/>
      <c r="J244" s="21"/>
    </row>
    <row r="245" spans="4:10">
      <c r="D245" s="36"/>
      <c r="G245" s="21"/>
      <c r="H245" s="21"/>
      <c r="I245" s="21"/>
      <c r="J245" s="21"/>
    </row>
    <row r="246" spans="4:10">
      <c r="D246" s="36"/>
      <c r="G246" s="21"/>
      <c r="H246" s="21"/>
      <c r="I246" s="21"/>
      <c r="J246" s="21"/>
    </row>
    <row r="247" spans="4:10">
      <c r="D247" s="36"/>
      <c r="G247" s="21"/>
      <c r="H247" s="21"/>
      <c r="I247" s="21"/>
      <c r="J247" s="21"/>
    </row>
    <row r="248" spans="4:10">
      <c r="D248" s="36"/>
      <c r="G248" s="21"/>
      <c r="H248" s="21"/>
      <c r="I248" s="21"/>
      <c r="J248" s="21"/>
    </row>
    <row r="249" spans="4:10">
      <c r="D249" s="36"/>
      <c r="G249" s="21"/>
      <c r="H249" s="21"/>
      <c r="I249" s="21"/>
      <c r="J249" s="21"/>
    </row>
    <row r="250" spans="4:10">
      <c r="D250" s="36"/>
      <c r="G250" s="21"/>
      <c r="H250" s="21"/>
      <c r="I250" s="21"/>
      <c r="J250" s="21"/>
    </row>
    <row r="251" spans="4:10">
      <c r="D251" s="36"/>
      <c r="G251" s="21"/>
      <c r="H251" s="21"/>
      <c r="I251" s="21"/>
      <c r="J251" s="21"/>
    </row>
    <row r="252" spans="4:10">
      <c r="D252" s="36"/>
      <c r="G252" s="21"/>
      <c r="H252" s="21"/>
      <c r="I252" s="21"/>
      <c r="J252" s="21"/>
    </row>
    <row r="253" spans="4:10">
      <c r="D253" s="36"/>
      <c r="G253" s="21"/>
      <c r="H253" s="21"/>
      <c r="I253" s="21"/>
      <c r="J253" s="21"/>
    </row>
    <row r="254" spans="4:10">
      <c r="D254" s="36"/>
      <c r="G254" s="21"/>
      <c r="H254" s="21"/>
      <c r="I254" s="21"/>
      <c r="J254" s="21"/>
    </row>
    <row r="255" spans="4:10">
      <c r="D255" s="36"/>
      <c r="G255" s="21"/>
      <c r="H255" s="21"/>
      <c r="I255" s="21"/>
      <c r="J255" s="21"/>
    </row>
    <row r="256" spans="4:10">
      <c r="D256" s="36"/>
      <c r="G256" s="21"/>
      <c r="H256" s="21"/>
      <c r="I256" s="21"/>
      <c r="J256" s="21"/>
    </row>
    <row r="257" spans="4:10">
      <c r="D257" s="36"/>
      <c r="G257" s="21"/>
      <c r="H257" s="21"/>
      <c r="I257" s="21"/>
      <c r="J257" s="21"/>
    </row>
    <row r="258" spans="4:10">
      <c r="D258" s="36"/>
      <c r="G258" s="21"/>
      <c r="H258" s="21"/>
      <c r="I258" s="21"/>
      <c r="J258" s="21"/>
    </row>
    <row r="259" spans="4:10">
      <c r="D259" s="36"/>
      <c r="G259" s="21"/>
      <c r="H259" s="21"/>
      <c r="I259" s="21"/>
      <c r="J259" s="21"/>
    </row>
    <row r="260" spans="4:10">
      <c r="D260" s="36"/>
      <c r="G260" s="21"/>
      <c r="H260" s="21"/>
      <c r="I260" s="21"/>
      <c r="J260" s="21"/>
    </row>
    <row r="261" spans="4:10">
      <c r="D261" s="36"/>
      <c r="G261" s="21"/>
      <c r="H261" s="21"/>
      <c r="I261" s="21"/>
      <c r="J261" s="21"/>
    </row>
    <row r="262" spans="4:10">
      <c r="D262" s="36"/>
      <c r="G262" s="21"/>
      <c r="H262" s="21"/>
      <c r="I262" s="21"/>
      <c r="J262" s="21"/>
    </row>
    <row r="263" spans="4:10">
      <c r="D263" s="36"/>
      <c r="G263" s="21"/>
      <c r="H263" s="21"/>
      <c r="I263" s="21"/>
      <c r="J263" s="21"/>
    </row>
    <row r="264" spans="4:10">
      <c r="D264" s="36"/>
      <c r="G264" s="21"/>
      <c r="H264" s="21"/>
      <c r="I264" s="21"/>
      <c r="J264" s="21"/>
    </row>
    <row r="265" spans="4:10">
      <c r="D265" s="36"/>
      <c r="G265" s="21"/>
      <c r="H265" s="21"/>
      <c r="I265" s="21"/>
      <c r="J265" s="21"/>
    </row>
    <row r="266" spans="4:10">
      <c r="D266" s="36"/>
      <c r="G266" s="21"/>
      <c r="H266" s="21"/>
      <c r="I266" s="21"/>
      <c r="J266" s="21"/>
    </row>
    <row r="267" spans="4:10">
      <c r="D267" s="36"/>
      <c r="G267" s="21"/>
      <c r="H267" s="21"/>
      <c r="I267" s="21"/>
      <c r="J267" s="21"/>
    </row>
    <row r="268" spans="4:10">
      <c r="D268" s="36"/>
      <c r="G268" s="21"/>
      <c r="H268" s="21"/>
      <c r="I268" s="21"/>
      <c r="J268" s="21"/>
    </row>
    <row r="269" spans="4:10">
      <c r="D269" s="36"/>
      <c r="G269" s="21"/>
      <c r="H269" s="21"/>
      <c r="I269" s="21"/>
      <c r="J269" s="21"/>
    </row>
    <row r="270" spans="4:10">
      <c r="D270" s="36"/>
      <c r="G270" s="21"/>
      <c r="H270" s="21"/>
      <c r="I270" s="21"/>
      <c r="J270" s="21"/>
    </row>
    <row r="271" spans="4:10">
      <c r="D271" s="36"/>
      <c r="G271" s="21"/>
      <c r="H271" s="21"/>
      <c r="I271" s="21"/>
      <c r="J271" s="21"/>
    </row>
    <row r="272" spans="4:10">
      <c r="D272" s="36"/>
      <c r="G272" s="21"/>
      <c r="H272" s="21"/>
      <c r="I272" s="21"/>
      <c r="J272" s="21"/>
    </row>
    <row r="273" spans="4:10">
      <c r="D273" s="36"/>
      <c r="G273" s="21"/>
      <c r="H273" s="21"/>
      <c r="I273" s="21"/>
      <c r="J273" s="21"/>
    </row>
    <row r="274" spans="4:10">
      <c r="D274" s="36"/>
      <c r="G274" s="21"/>
      <c r="H274" s="21"/>
      <c r="I274" s="21"/>
      <c r="J274" s="21"/>
    </row>
    <row r="275" spans="4:10">
      <c r="D275" s="36"/>
      <c r="G275" s="21"/>
      <c r="H275" s="21"/>
      <c r="I275" s="21"/>
      <c r="J275" s="21"/>
    </row>
    <row r="276" spans="4:10">
      <c r="D276" s="36"/>
      <c r="G276" s="21"/>
      <c r="H276" s="21"/>
      <c r="I276" s="21"/>
      <c r="J276" s="21"/>
    </row>
    <row r="277" spans="4:10">
      <c r="D277" s="36"/>
      <c r="G277" s="21"/>
      <c r="H277" s="21"/>
      <c r="I277" s="21"/>
      <c r="J277" s="21"/>
    </row>
    <row r="278" spans="4:10">
      <c r="D278" s="36"/>
      <c r="G278" s="21"/>
      <c r="H278" s="21"/>
      <c r="I278" s="21"/>
      <c r="J278" s="21"/>
    </row>
    <row r="279" spans="4:10">
      <c r="D279" s="36"/>
      <c r="G279" s="21"/>
      <c r="H279" s="21"/>
      <c r="I279" s="21"/>
      <c r="J279" s="21"/>
    </row>
    <row r="280" spans="4:10">
      <c r="D280" s="36"/>
      <c r="G280" s="21"/>
      <c r="H280" s="21"/>
      <c r="I280" s="21"/>
      <c r="J280" s="21"/>
    </row>
    <row r="281" spans="4:10">
      <c r="D281" s="36"/>
      <c r="G281" s="21"/>
      <c r="H281" s="21"/>
      <c r="I281" s="21"/>
      <c r="J281" s="21"/>
    </row>
    <row r="282" spans="4:10">
      <c r="D282" s="36"/>
      <c r="G282" s="21"/>
      <c r="H282" s="21"/>
      <c r="I282" s="21"/>
      <c r="J282" s="21"/>
    </row>
    <row r="283" spans="4:10">
      <c r="D283" s="36"/>
      <c r="G283" s="21"/>
      <c r="H283" s="21"/>
      <c r="I283" s="21"/>
      <c r="J283" s="21"/>
    </row>
    <row r="284" spans="4:10">
      <c r="D284" s="36"/>
      <c r="G284" s="21"/>
      <c r="H284" s="21"/>
      <c r="I284" s="21"/>
      <c r="J284" s="21"/>
    </row>
    <row r="285" spans="4:10">
      <c r="D285" s="36"/>
      <c r="G285" s="21"/>
      <c r="H285" s="21"/>
      <c r="I285" s="21"/>
      <c r="J285" s="21"/>
    </row>
    <row r="286" spans="4:10">
      <c r="D286" s="36"/>
      <c r="G286" s="21"/>
      <c r="H286" s="21"/>
      <c r="I286" s="21"/>
      <c r="J286" s="21"/>
    </row>
    <row r="287" spans="4:10">
      <c r="D287" s="36"/>
      <c r="G287" s="21"/>
      <c r="H287" s="21"/>
      <c r="I287" s="21"/>
      <c r="J287" s="21"/>
    </row>
    <row r="288" spans="4:10">
      <c r="D288" s="36"/>
      <c r="G288" s="21"/>
      <c r="H288" s="21"/>
      <c r="I288" s="21"/>
      <c r="J288" s="21"/>
    </row>
    <row r="289" spans="4:10">
      <c r="D289" s="36"/>
      <c r="G289" s="21"/>
      <c r="H289" s="21"/>
      <c r="I289" s="21"/>
      <c r="J289" s="21"/>
    </row>
    <row r="290" spans="4:10">
      <c r="D290" s="36"/>
      <c r="G290" s="21"/>
      <c r="H290" s="21"/>
      <c r="I290" s="21"/>
      <c r="J290" s="21"/>
    </row>
    <row r="291" spans="4:10">
      <c r="D291" s="36"/>
      <c r="G291" s="21"/>
      <c r="H291" s="21"/>
      <c r="I291" s="21"/>
      <c r="J291" s="21"/>
    </row>
    <row r="292" spans="4:10">
      <c r="D292" s="36"/>
      <c r="G292" s="21"/>
      <c r="H292" s="21"/>
      <c r="I292" s="21"/>
      <c r="J292" s="21"/>
    </row>
    <row r="293" spans="4:10">
      <c r="D293" s="36"/>
      <c r="G293" s="21"/>
      <c r="H293" s="21"/>
      <c r="I293" s="21"/>
      <c r="J293" s="21"/>
    </row>
    <row r="294" spans="4:10">
      <c r="D294" s="36"/>
      <c r="G294" s="21"/>
      <c r="H294" s="21"/>
      <c r="I294" s="21"/>
      <c r="J294" s="21"/>
    </row>
    <row r="295" spans="4:10">
      <c r="D295" s="36"/>
      <c r="G295" s="21"/>
      <c r="H295" s="21"/>
      <c r="I295" s="21"/>
      <c r="J295" s="21"/>
    </row>
    <row r="296" spans="4:10">
      <c r="D296" s="36"/>
      <c r="G296" s="21"/>
      <c r="H296" s="21"/>
      <c r="I296" s="21"/>
      <c r="J296" s="21"/>
    </row>
    <row r="297" spans="4:10">
      <c r="D297" s="36"/>
      <c r="G297" s="21"/>
      <c r="H297" s="21"/>
      <c r="I297" s="21"/>
      <c r="J297" s="21"/>
    </row>
    <row r="298" spans="4:10">
      <c r="D298" s="36"/>
      <c r="G298" s="21"/>
      <c r="H298" s="21"/>
      <c r="I298" s="21"/>
      <c r="J298" s="21"/>
    </row>
    <row r="299" spans="4:10">
      <c r="D299" s="36"/>
      <c r="G299" s="21"/>
      <c r="H299" s="21"/>
      <c r="I299" s="21"/>
      <c r="J299" s="21"/>
    </row>
    <row r="300" spans="4:10">
      <c r="D300" s="36"/>
      <c r="G300" s="21"/>
      <c r="H300" s="21"/>
      <c r="I300" s="21"/>
      <c r="J300" s="21"/>
    </row>
    <row r="301" spans="4:10">
      <c r="D301" s="36"/>
      <c r="G301" s="21"/>
      <c r="H301" s="21"/>
      <c r="I301" s="21"/>
      <c r="J301" s="21"/>
    </row>
    <row r="302" spans="4:10">
      <c r="D302" s="36"/>
      <c r="G302" s="21"/>
      <c r="H302" s="21"/>
      <c r="I302" s="21"/>
      <c r="J302" s="21"/>
    </row>
    <row r="303" spans="4:10">
      <c r="D303" s="36"/>
      <c r="G303" s="21"/>
      <c r="H303" s="21"/>
      <c r="I303" s="21"/>
      <c r="J303" s="21"/>
    </row>
    <row r="304" spans="4:10">
      <c r="D304" s="36"/>
      <c r="G304" s="21"/>
      <c r="H304" s="21"/>
      <c r="I304" s="21"/>
      <c r="J304" s="21"/>
    </row>
    <row r="305" spans="4:10">
      <c r="D305" s="36"/>
      <c r="G305" s="21"/>
      <c r="H305" s="21"/>
      <c r="I305" s="21"/>
      <c r="J305" s="21"/>
    </row>
    <row r="306" spans="4:10">
      <c r="D306" s="36"/>
      <c r="G306" s="21"/>
      <c r="H306" s="21"/>
      <c r="I306" s="21"/>
      <c r="J306" s="21"/>
    </row>
    <row r="307" spans="4:10">
      <c r="D307" s="36"/>
      <c r="G307" s="21"/>
      <c r="H307" s="21"/>
      <c r="I307" s="21"/>
      <c r="J307" s="21"/>
    </row>
    <row r="308" spans="4:10">
      <c r="D308" s="36"/>
      <c r="G308" s="21"/>
      <c r="H308" s="21"/>
      <c r="I308" s="21"/>
      <c r="J308" s="21"/>
    </row>
    <row r="309" spans="4:10">
      <c r="D309" s="36"/>
      <c r="G309" s="21"/>
      <c r="H309" s="21"/>
      <c r="I309" s="21"/>
      <c r="J309" s="21"/>
    </row>
    <row r="310" spans="4:10">
      <c r="D310" s="36"/>
      <c r="G310" s="21"/>
      <c r="H310" s="21"/>
      <c r="I310" s="21"/>
      <c r="J310" s="21"/>
    </row>
    <row r="311" spans="4:10">
      <c r="D311" s="36"/>
      <c r="G311" s="21"/>
      <c r="H311" s="21"/>
      <c r="I311" s="21"/>
      <c r="J311" s="21"/>
    </row>
    <row r="312" spans="4:10">
      <c r="D312" s="36"/>
      <c r="G312" s="21"/>
      <c r="H312" s="21"/>
      <c r="I312" s="21"/>
      <c r="J312" s="21"/>
    </row>
    <row r="313" spans="4:10">
      <c r="D313" s="36"/>
      <c r="G313" s="21"/>
      <c r="H313" s="21"/>
      <c r="I313" s="21"/>
      <c r="J313" s="21"/>
    </row>
    <row r="314" spans="4:10">
      <c r="D314" s="36"/>
      <c r="G314" s="21"/>
      <c r="H314" s="21"/>
      <c r="I314" s="21"/>
      <c r="J314" s="21"/>
    </row>
    <row r="315" spans="4:10">
      <c r="D315" s="36"/>
      <c r="G315" s="21"/>
      <c r="H315" s="21"/>
      <c r="I315" s="21"/>
      <c r="J315" s="21"/>
    </row>
    <row r="316" spans="4:10">
      <c r="D316" s="36"/>
      <c r="G316" s="21"/>
      <c r="H316" s="21"/>
      <c r="I316" s="21"/>
      <c r="J316" s="21"/>
    </row>
    <row r="317" spans="4:10">
      <c r="D317" s="36"/>
      <c r="G317" s="21"/>
      <c r="H317" s="21"/>
      <c r="I317" s="21"/>
      <c r="J317" s="21"/>
    </row>
    <row r="318" spans="4:10">
      <c r="D318" s="36"/>
      <c r="G318" s="21"/>
      <c r="H318" s="21"/>
      <c r="I318" s="21"/>
      <c r="J318" s="21"/>
    </row>
    <row r="319" spans="4:10">
      <c r="D319" s="36"/>
      <c r="G319" s="21"/>
      <c r="H319" s="21"/>
      <c r="I319" s="21"/>
      <c r="J319" s="21"/>
    </row>
    <row r="320" spans="4:10">
      <c r="D320" s="36"/>
      <c r="G320" s="21"/>
      <c r="H320" s="21"/>
      <c r="I320" s="21"/>
      <c r="J320" s="21"/>
    </row>
    <row r="321" spans="4:10">
      <c r="D321" s="36"/>
      <c r="G321" s="21"/>
      <c r="H321" s="21"/>
      <c r="I321" s="21"/>
      <c r="J321" s="21"/>
    </row>
    <row r="322" spans="4:10">
      <c r="D322" s="36"/>
      <c r="G322" s="21"/>
      <c r="H322" s="21"/>
      <c r="I322" s="21"/>
      <c r="J322" s="21"/>
    </row>
    <row r="323" spans="4:10">
      <c r="D323" s="36"/>
      <c r="G323" s="21"/>
      <c r="H323" s="21"/>
      <c r="I323" s="21"/>
      <c r="J323" s="21"/>
    </row>
    <row r="324" spans="4:10">
      <c r="D324" s="36"/>
      <c r="G324" s="21"/>
      <c r="H324" s="21"/>
      <c r="I324" s="21"/>
      <c r="J324" s="21"/>
    </row>
    <row r="325" spans="4:10">
      <c r="D325" s="36"/>
      <c r="G325" s="21"/>
      <c r="H325" s="21"/>
      <c r="I325" s="21"/>
      <c r="J325" s="21"/>
    </row>
    <row r="326" spans="4:10">
      <c r="D326" s="36"/>
      <c r="G326" s="21"/>
      <c r="H326" s="21"/>
      <c r="I326" s="21"/>
      <c r="J326" s="21"/>
    </row>
    <row r="327" spans="4:10">
      <c r="D327" s="36"/>
      <c r="G327" s="21"/>
      <c r="H327" s="21"/>
      <c r="I327" s="21"/>
      <c r="J327" s="21"/>
    </row>
    <row r="328" spans="4:10">
      <c r="D328" s="36"/>
      <c r="G328" s="21"/>
      <c r="H328" s="21"/>
      <c r="I328" s="21"/>
      <c r="J328" s="21"/>
    </row>
    <row r="329" spans="4:10">
      <c r="D329" s="36"/>
      <c r="G329" s="21"/>
      <c r="H329" s="21"/>
      <c r="I329" s="21"/>
      <c r="J329" s="21"/>
    </row>
    <row r="330" spans="4:10">
      <c r="D330" s="36"/>
      <c r="G330" s="21"/>
      <c r="H330" s="21"/>
      <c r="I330" s="21"/>
      <c r="J330" s="21"/>
    </row>
    <row r="331" spans="4:10">
      <c r="D331" s="36"/>
      <c r="G331" s="21"/>
      <c r="H331" s="21"/>
      <c r="I331" s="21"/>
      <c r="J331" s="21"/>
    </row>
    <row r="332" spans="4:10">
      <c r="D332" s="36"/>
      <c r="G332" s="21"/>
      <c r="H332" s="21"/>
      <c r="I332" s="21"/>
      <c r="J332" s="21"/>
    </row>
    <row r="333" spans="4:10">
      <c r="D333" s="36"/>
      <c r="G333" s="21"/>
      <c r="H333" s="21"/>
      <c r="I333" s="21"/>
      <c r="J333" s="21"/>
    </row>
    <row r="334" spans="4:10">
      <c r="D334" s="36"/>
      <c r="G334" s="21"/>
      <c r="H334" s="21"/>
      <c r="I334" s="21"/>
      <c r="J334" s="21"/>
    </row>
    <row r="335" spans="4:10">
      <c r="D335" s="36"/>
      <c r="G335" s="21"/>
      <c r="H335" s="21"/>
      <c r="I335" s="21"/>
      <c r="J335" s="21"/>
    </row>
    <row r="336" spans="4:10">
      <c r="D336" s="36"/>
      <c r="G336" s="21"/>
      <c r="H336" s="21"/>
      <c r="I336" s="21"/>
      <c r="J336" s="21"/>
    </row>
    <row r="337" spans="4:10">
      <c r="D337" s="36"/>
      <c r="G337" s="21"/>
      <c r="H337" s="21"/>
      <c r="I337" s="21"/>
      <c r="J337" s="21"/>
    </row>
    <row r="338" spans="4:10">
      <c r="D338" s="36"/>
      <c r="G338" s="21"/>
      <c r="H338" s="21"/>
      <c r="I338" s="21"/>
      <c r="J338" s="21"/>
    </row>
    <row r="339" spans="4:10">
      <c r="D339" s="36"/>
      <c r="G339" s="21"/>
      <c r="H339" s="21"/>
      <c r="I339" s="21"/>
      <c r="J339" s="21"/>
    </row>
    <row r="340" spans="4:10">
      <c r="D340" s="36"/>
      <c r="G340" s="21"/>
      <c r="H340" s="21"/>
      <c r="I340" s="21"/>
      <c r="J340" s="21"/>
    </row>
    <row r="341" spans="4:10">
      <c r="D341" s="36"/>
      <c r="G341" s="21"/>
      <c r="H341" s="21"/>
      <c r="I341" s="21"/>
      <c r="J341" s="21"/>
    </row>
    <row r="342" spans="4:10">
      <c r="D342" s="36"/>
      <c r="G342" s="21"/>
      <c r="H342" s="21"/>
      <c r="I342" s="21"/>
      <c r="J342" s="21"/>
    </row>
    <row r="343" spans="4:10">
      <c r="D343" s="36"/>
      <c r="G343" s="21"/>
      <c r="H343" s="21"/>
      <c r="I343" s="21"/>
      <c r="J343" s="21"/>
    </row>
    <row r="344" spans="4:10">
      <c r="D344" s="36"/>
      <c r="G344" s="21"/>
      <c r="H344" s="21"/>
      <c r="I344" s="21"/>
      <c r="J344" s="21"/>
    </row>
    <row r="345" spans="4:10">
      <c r="D345" s="36"/>
      <c r="G345" s="21"/>
      <c r="H345" s="21"/>
      <c r="I345" s="21"/>
      <c r="J345" s="21"/>
    </row>
    <row r="346" spans="4:10">
      <c r="D346" s="36"/>
      <c r="G346" s="21"/>
      <c r="H346" s="21"/>
      <c r="I346" s="21"/>
      <c r="J346" s="21"/>
    </row>
    <row r="347" spans="4:10">
      <c r="D347" s="36"/>
      <c r="G347" s="21"/>
      <c r="H347" s="21"/>
      <c r="I347" s="21"/>
      <c r="J347" s="21"/>
    </row>
    <row r="348" spans="4:10">
      <c r="D348" s="36"/>
      <c r="G348" s="21"/>
      <c r="H348" s="21"/>
      <c r="I348" s="21"/>
      <c r="J348" s="21"/>
    </row>
    <row r="349" spans="4:10">
      <c r="D349" s="36"/>
      <c r="G349" s="21"/>
      <c r="H349" s="21"/>
      <c r="I349" s="21"/>
      <c r="J349" s="21"/>
    </row>
    <row r="350" spans="4:10">
      <c r="D350" s="36"/>
      <c r="G350" s="21"/>
      <c r="H350" s="21"/>
      <c r="I350" s="21"/>
      <c r="J350" s="21"/>
    </row>
    <row r="351" spans="4:10">
      <c r="D351" s="36"/>
      <c r="G351" s="21"/>
      <c r="H351" s="21"/>
      <c r="I351" s="21"/>
      <c r="J351" s="21"/>
    </row>
    <row r="352" spans="4:10">
      <c r="D352" s="36"/>
      <c r="G352" s="21"/>
      <c r="H352" s="21"/>
      <c r="I352" s="21"/>
      <c r="J352" s="21"/>
    </row>
    <row r="353" spans="4:10">
      <c r="D353" s="36"/>
      <c r="G353" s="21"/>
      <c r="H353" s="21"/>
      <c r="I353" s="21"/>
      <c r="J353" s="21"/>
    </row>
    <row r="354" spans="4:10">
      <c r="D354" s="36"/>
      <c r="G354" s="21"/>
      <c r="H354" s="21"/>
      <c r="I354" s="21"/>
      <c r="J354" s="21"/>
    </row>
    <row r="355" spans="4:10">
      <c r="D355" s="36"/>
      <c r="G355" s="21"/>
      <c r="H355" s="21"/>
      <c r="I355" s="21"/>
      <c r="J355" s="21"/>
    </row>
    <row r="356" spans="4:10">
      <c r="D356" s="36"/>
      <c r="G356" s="21"/>
      <c r="H356" s="21"/>
      <c r="I356" s="21"/>
      <c r="J356" s="21"/>
    </row>
    <row r="357" spans="4:10">
      <c r="D357" s="36"/>
      <c r="G357" s="21"/>
      <c r="H357" s="21"/>
      <c r="I357" s="21"/>
      <c r="J357" s="21"/>
    </row>
    <row r="358" spans="4:10">
      <c r="D358" s="36"/>
      <c r="G358" s="21"/>
      <c r="H358" s="21"/>
      <c r="I358" s="21"/>
      <c r="J358" s="21"/>
    </row>
    <row r="359" spans="4:10">
      <c r="D359" s="36"/>
      <c r="G359" s="21"/>
      <c r="H359" s="21"/>
      <c r="I359" s="21"/>
      <c r="J359" s="21"/>
    </row>
    <row r="360" spans="4:10">
      <c r="D360" s="36"/>
    </row>
    <row r="361" spans="4:10">
      <c r="D361" s="36"/>
    </row>
    <row r="362" spans="4:10">
      <c r="D362" s="36"/>
    </row>
    <row r="363" spans="4:10">
      <c r="D363" s="36"/>
    </row>
    <row r="364" spans="4:10">
      <c r="D364" s="36"/>
    </row>
    <row r="365" spans="4:10">
      <c r="D365" s="36"/>
    </row>
    <row r="366" spans="4:10">
      <c r="D366" s="36"/>
    </row>
  </sheetData>
  <mergeCells count="32">
    <mergeCell ref="B77:F77"/>
    <mergeCell ref="B76:F76"/>
    <mergeCell ref="B53:J53"/>
    <mergeCell ref="G54:J54"/>
    <mergeCell ref="C55:C56"/>
    <mergeCell ref="D55:D56"/>
    <mergeCell ref="G55:G56"/>
    <mergeCell ref="H55:H56"/>
    <mergeCell ref="B54:B57"/>
    <mergeCell ref="C54:F54"/>
    <mergeCell ref="B78:B80"/>
    <mergeCell ref="B96:F96"/>
    <mergeCell ref="C97:F97"/>
    <mergeCell ref="B1:J1"/>
    <mergeCell ref="B2:J2"/>
    <mergeCell ref="B3:B6"/>
    <mergeCell ref="C3:F3"/>
    <mergeCell ref="G3:J3"/>
    <mergeCell ref="C4:C5"/>
    <mergeCell ref="D4:D5"/>
    <mergeCell ref="G4:G5"/>
    <mergeCell ref="H4:H5"/>
    <mergeCell ref="C78:C79"/>
    <mergeCell ref="B95:F95"/>
    <mergeCell ref="D78:D79"/>
    <mergeCell ref="B52:J52"/>
    <mergeCell ref="B146:F160"/>
    <mergeCell ref="B98:B100"/>
    <mergeCell ref="C98:D98"/>
    <mergeCell ref="E98:F98"/>
    <mergeCell ref="B116:F116"/>
    <mergeCell ref="B117:F117"/>
  </mergeCells>
  <phoneticPr fontId="116" type="noConversion"/>
  <pageMargins left="0" right="3.937007874015748E-2" top="0.44" bottom="0.62" header="0" footer="7.874015748031496E-2"/>
  <pageSetup scale="75" orientation="portrait" r:id="rId1"/>
  <ignoredErrors>
    <ignoredError sqref="C22:J22 D30 H30 F30 J30" formulaRange="1"/>
    <ignoredError sqref="F62 F59 F66 F70 C85 C8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Website Content</cp:lastModifiedBy>
  <cp:lastPrinted>2024-02-23T07:34:45Z</cp:lastPrinted>
  <dcterms:created xsi:type="dcterms:W3CDTF">2020-10-21T07:14:05Z</dcterms:created>
  <dcterms:modified xsi:type="dcterms:W3CDTF">2024-12-23T10:39:38Z</dcterms:modified>
</cp:coreProperties>
</file>