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Nitin Bhoir\2023\June,2023\22.06.2023\Revised Feb 2023 - PSI table\"/>
    </mc:Choice>
  </mc:AlternateContent>
  <bookViews>
    <workbookView xWindow="-120" yWindow="-120" windowWidth="29040" windowHeight="15840"/>
  </bookViews>
  <sheets>
    <sheet name="February 2023 Revised" sheetId="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0" i="9" l="1"/>
  <c r="D110" i="9"/>
  <c r="C110" i="9"/>
  <c r="B110" i="9"/>
  <c r="E107" i="9"/>
  <c r="D107" i="9"/>
  <c r="C107" i="9"/>
  <c r="B107" i="9"/>
  <c r="E104" i="9"/>
  <c r="D104" i="9"/>
  <c r="C104" i="9"/>
  <c r="B104" i="9"/>
  <c r="E101" i="9"/>
  <c r="D101" i="9"/>
  <c r="C101" i="9"/>
  <c r="B101" i="9"/>
  <c r="B100" i="9" s="1"/>
  <c r="B114" i="9" s="1"/>
  <c r="E100" i="9"/>
  <c r="E114" i="9" s="1"/>
  <c r="D100" i="9"/>
  <c r="D114" i="9" s="1"/>
  <c r="C100" i="9"/>
  <c r="C114" i="9" s="1"/>
  <c r="E87" i="9"/>
  <c r="D87" i="9"/>
  <c r="C87" i="9"/>
  <c r="B87" i="9"/>
  <c r="E84" i="9"/>
  <c r="D84" i="9"/>
  <c r="C84" i="9"/>
  <c r="B84" i="9"/>
  <c r="E81" i="9"/>
  <c r="D81" i="9"/>
  <c r="C81" i="9"/>
  <c r="B81" i="9"/>
  <c r="I73" i="9"/>
  <c r="H73" i="9"/>
  <c r="G73" i="9"/>
  <c r="F73" i="9"/>
  <c r="E73" i="9"/>
  <c r="D73" i="9"/>
  <c r="C73" i="9"/>
  <c r="B73" i="9"/>
  <c r="I70" i="9"/>
  <c r="H70" i="9"/>
  <c r="G70" i="9"/>
  <c r="F70" i="9"/>
  <c r="E70" i="9"/>
  <c r="D70" i="9"/>
  <c r="C70" i="9"/>
  <c r="B70" i="9"/>
  <c r="I66" i="9"/>
  <c r="H66" i="9"/>
  <c r="G66" i="9"/>
  <c r="F66" i="9"/>
  <c r="E66" i="9"/>
  <c r="D66" i="9"/>
  <c r="C66" i="9"/>
  <c r="B66" i="9"/>
  <c r="I62" i="9"/>
  <c r="H62" i="9"/>
  <c r="G62" i="9"/>
  <c r="F62" i="9"/>
  <c r="E62" i="9"/>
  <c r="D62" i="9"/>
  <c r="C62" i="9"/>
  <c r="B62" i="9"/>
  <c r="I59" i="9"/>
  <c r="H59" i="9"/>
  <c r="G59" i="9"/>
  <c r="F59" i="9"/>
  <c r="E59" i="9"/>
  <c r="D59" i="9"/>
  <c r="C59" i="9"/>
  <c r="B59" i="9"/>
  <c r="I46" i="9"/>
  <c r="H46" i="9"/>
  <c r="G46" i="9"/>
  <c r="F46" i="9"/>
  <c r="E46" i="9"/>
  <c r="D46" i="9"/>
  <c r="C46" i="9"/>
  <c r="B46" i="9"/>
  <c r="I43" i="9"/>
  <c r="H43" i="9"/>
  <c r="G43" i="9"/>
  <c r="F43" i="9"/>
  <c r="F41" i="9" s="1"/>
  <c r="E43" i="9"/>
  <c r="E41" i="9" s="1"/>
  <c r="D43" i="9"/>
  <c r="D41" i="9" s="1"/>
  <c r="C43" i="9"/>
  <c r="C41" i="9" s="1"/>
  <c r="B43" i="9"/>
  <c r="B41" i="9" s="1"/>
  <c r="I41" i="9"/>
  <c r="H41" i="9"/>
  <c r="G41" i="9"/>
  <c r="I38" i="9"/>
  <c r="H38" i="9"/>
  <c r="G38" i="9"/>
  <c r="F38" i="9"/>
  <c r="E38" i="9"/>
  <c r="E34" i="9" s="1"/>
  <c r="D38" i="9"/>
  <c r="D34" i="9" s="1"/>
  <c r="C38" i="9"/>
  <c r="C34" i="9" s="1"/>
  <c r="B38" i="9"/>
  <c r="I35" i="9"/>
  <c r="I34" i="9" s="1"/>
  <c r="H35" i="9"/>
  <c r="H34" i="9" s="1"/>
  <c r="G35" i="9"/>
  <c r="G34" i="9" s="1"/>
  <c r="F35" i="9"/>
  <c r="E35" i="9"/>
  <c r="D35" i="9"/>
  <c r="C35" i="9"/>
  <c r="B35" i="9"/>
  <c r="F34" i="9"/>
  <c r="B34" i="9"/>
  <c r="I30" i="9"/>
  <c r="H30" i="9"/>
  <c r="G30" i="9"/>
  <c r="F30" i="9"/>
  <c r="E30" i="9"/>
  <c r="D30" i="9"/>
  <c r="C30" i="9"/>
  <c r="B30" i="9"/>
  <c r="I22" i="9"/>
  <c r="H22" i="9"/>
  <c r="H49" i="9" s="1"/>
  <c r="G22" i="9"/>
  <c r="G49" i="9" s="1"/>
  <c r="F22" i="9"/>
  <c r="E22" i="9"/>
  <c r="D22" i="9"/>
  <c r="C22" i="9"/>
  <c r="B22" i="9"/>
  <c r="I18" i="9"/>
  <c r="H18" i="9"/>
  <c r="H51" i="9" s="1"/>
  <c r="G18" i="9"/>
  <c r="G51" i="9" s="1"/>
  <c r="F18" i="9"/>
  <c r="E18" i="9"/>
  <c r="E50" i="9" s="1"/>
  <c r="D18" i="9"/>
  <c r="D50" i="9" s="1"/>
  <c r="C18" i="9"/>
  <c r="C50" i="9" s="1"/>
  <c r="B18" i="9"/>
  <c r="I10" i="9"/>
  <c r="H10" i="9"/>
  <c r="G10" i="9"/>
  <c r="F10" i="9"/>
  <c r="F9" i="9" s="1"/>
  <c r="E10" i="9"/>
  <c r="E9" i="9" s="1"/>
  <c r="D10" i="9"/>
  <c r="D9" i="9" s="1"/>
  <c r="C10" i="9"/>
  <c r="C9" i="9" s="1"/>
  <c r="B10" i="9"/>
  <c r="B9" i="9" s="1"/>
  <c r="I9" i="9"/>
  <c r="H9" i="9"/>
  <c r="G9" i="9"/>
  <c r="F50" i="9" l="1"/>
  <c r="I51" i="9"/>
  <c r="B49" i="9"/>
  <c r="C49" i="9"/>
  <c r="D49" i="9"/>
  <c r="E51" i="9"/>
  <c r="F49" i="9"/>
  <c r="I49" i="9"/>
  <c r="B50" i="9"/>
  <c r="G50" i="9"/>
  <c r="C51" i="9"/>
  <c r="D51" i="9"/>
  <c r="E49" i="9"/>
  <c r="F51" i="9"/>
  <c r="B51" i="9"/>
  <c r="H50" i="9"/>
  <c r="I50" i="9"/>
</calcChain>
</file>

<file path=xl/sharedStrings.xml><?xml version="1.0" encoding="utf-8"?>
<sst xmlns="http://schemas.openxmlformats.org/spreadsheetml/2006/main" count="145" uniqueCount="120">
  <si>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</si>
  <si>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</si>
  <si>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</si>
  <si>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</si>
  <si>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</si>
  <si>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</si>
  <si>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</si>
  <si>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</si>
  <si>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</si>
  <si>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</si>
  <si>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</si>
  <si>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</si>
  <si>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</si>
  <si>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</si>
  <si>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</si>
  <si>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</si>
  <si>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</si>
  <si>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</si>
  <si>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</si>
  <si>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</si>
  <si>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</si>
  <si>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</si>
  <si>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</si>
  <si>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</si>
  <si>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</si>
  <si>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</si>
  <si>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</si>
  <si>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</si>
  <si>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</si>
  <si>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</si>
  <si>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</si>
  <si>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</si>
  <si>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</si>
  <si>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</si>
  <si>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</si>
  <si>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</si>
  <si>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</si>
  <si>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</si>
  <si>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</si>
  <si>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</si>
  <si>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</si>
  <si>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</si>
  <si>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</si>
  <si>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</si>
  <si>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</si>
  <si>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</si>
  <si>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</si>
  <si>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</si>
  <si>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</si>
  <si>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</si>
  <si>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</si>
  <si>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</si>
  <si>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</si>
  <si>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</si>
  <si>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</si>
  <si>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</si>
  <si>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</si>
  <si>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</si>
  <si>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</si>
  <si>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</si>
  <si>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</si>
  <si>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</si>
  <si>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</si>
  <si>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</si>
  <si>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</si>
  <si>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</si>
  <si>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</si>
  <si>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</si>
  <si>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</si>
  <si>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</si>
  <si>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</si>
  <si>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</si>
  <si>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</si>
  <si>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</si>
  <si>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</si>
  <si>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</si>
  <si>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</si>
  <si>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</si>
  <si>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</si>
  <si>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</si>
  <si>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</si>
  <si>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FY 2021-22</t>
  </si>
  <si>
    <t>As on March 2022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</si>
  <si>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</si>
  <si>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</si>
  <si>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</si>
  <si>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</si>
  <si>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</si>
  <si>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</si>
  <si>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</si>
  <si>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</si>
  <si>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</si>
  <si>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</si>
  <si>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January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</si>
  <si>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</si>
  <si>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</si>
  <si>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</si>
  <si>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</si>
  <si>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</si>
  <si>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</si>
  <si>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</si>
  <si>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</si>
  <si>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</si>
  <si>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</si>
  <si>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</si>
  <si>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</si>
  <si>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</si>
  <si>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</si>
  <si>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</si>
  <si>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</si>
  <si>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</si>
  <si>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</si>
  <si>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</si>
  <si>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</si>
  <si>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2022
February</t>
  </si>
  <si>
    <t>February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</si>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</sst>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00000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9BC2E6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5" applyNumberFormat="0" applyAlignment="0" applyProtection="0"/>
    <xf numFmtId="0" fontId="19" fillId="13" borderId="6" applyNumberFormat="0" applyAlignment="0" applyProtection="0"/>
    <xf numFmtId="0" fontId="20" fillId="13" borderId="5" applyNumberFormat="0" applyAlignment="0" applyProtection="0"/>
    <xf numFmtId="0" fontId="21" fillId="0" borderId="7" applyNumberFormat="0" applyFill="0" applyAlignment="0" applyProtection="0"/>
    <xf numFmtId="0" fontId="22" fillId="14" borderId="8" applyNumberFormat="0" applyAlignment="0" applyProtection="0"/>
    <xf numFmtId="0" fontId="23" fillId="0" borderId="0" applyNumberFormat="0" applyFill="0" applyBorder="0" applyAlignment="0" applyProtection="0"/>
    <xf numFmtId="0" fontId="1" fillId="15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3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1" fillId="58" borderId="11" applyNumberFormat="0" applyAlignment="0" applyProtection="0"/>
    <xf numFmtId="0" fontId="42" fillId="59" borderId="12" applyNumberFormat="0" applyAlignment="0" applyProtection="0"/>
    <xf numFmtId="0" fontId="43" fillId="0" borderId="0" applyNumberFormat="0" applyFill="0" applyBorder="0" applyAlignment="0" applyProtection="0"/>
    <xf numFmtId="0" fontId="44" fillId="42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5" borderId="11" applyNumberFormat="0" applyAlignment="0" applyProtection="0"/>
    <xf numFmtId="0" fontId="49" fillId="0" borderId="16" applyNumberFormat="0" applyFill="0" applyAlignment="0" applyProtection="0"/>
    <xf numFmtId="0" fontId="50" fillId="60" borderId="0" applyNumberFormat="0" applyBorder="0" applyAlignment="0" applyProtection="0"/>
    <xf numFmtId="0" fontId="27" fillId="61" borderId="17" applyNumberFormat="0" applyFont="0" applyAlignment="0" applyProtection="0"/>
    <xf numFmtId="0" fontId="51" fillId="58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4" fillId="0" borderId="0"/>
    <xf numFmtId="0" fontId="1" fillId="0" borderId="0"/>
    <xf numFmtId="0" fontId="1" fillId="18" borderId="0" applyNumberFormat="0" applyBorder="0" applyAlignment="0" applyProtection="0"/>
    <xf numFmtId="0" fontId="4" fillId="0" borderId="0"/>
    <xf numFmtId="0" fontId="1" fillId="34" borderId="0" applyNumberFormat="0" applyBorder="0" applyAlignment="0" applyProtection="0"/>
    <xf numFmtId="0" fontId="4" fillId="0" borderId="0"/>
    <xf numFmtId="0" fontId="1" fillId="0" borderId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58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4" fillId="42" borderId="0" applyNumberFormat="0" applyBorder="0" applyAlignment="0" applyProtection="0"/>
    <xf numFmtId="0" fontId="68" fillId="48" borderId="24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69" fillId="0" borderId="0">
      <alignment wrapText="1"/>
    </xf>
    <xf numFmtId="0" fontId="42" fillId="59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9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41" borderId="0" applyNumberFormat="0" applyBorder="0" applyAlignment="0" applyProtection="0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4" fillId="42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4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40" fontId="90" fillId="62" borderId="0">
      <alignment horizontal="right"/>
    </xf>
    <xf numFmtId="0" fontId="91" fillId="62" borderId="0">
      <alignment horizontal="right"/>
    </xf>
    <xf numFmtId="0" fontId="92" fillId="62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38" fontId="95" fillId="0" borderId="0"/>
    <xf numFmtId="0" fontId="40" fillId="41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70" borderId="0" applyNumberFormat="0" applyBorder="0" applyAlignment="0" applyProtection="0"/>
    <xf numFmtId="0" fontId="27" fillId="71" borderId="0" applyNumberFormat="0" applyBorder="0" applyAlignment="0" applyProtection="0"/>
    <xf numFmtId="0" fontId="27" fillId="68" borderId="0" applyNumberFormat="0" applyBorder="0" applyAlignment="0" applyProtection="0"/>
    <xf numFmtId="0" fontId="39" fillId="71" borderId="0" applyNumberFormat="0" applyBorder="0" applyAlignment="0" applyProtection="0"/>
    <xf numFmtId="0" fontId="39" fillId="67" borderId="0" applyNumberFormat="0" applyBorder="0" applyAlignment="0" applyProtection="0"/>
    <xf numFmtId="0" fontId="39" fillId="72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39" fillId="67" borderId="0" applyNumberFormat="0" applyBorder="0" applyAlignment="0" applyProtection="0"/>
    <xf numFmtId="0" fontId="39" fillId="73" borderId="0" applyNumberFormat="0" applyBorder="0" applyAlignment="0" applyProtection="0"/>
    <xf numFmtId="0" fontId="39" fillId="74" borderId="0" applyNumberFormat="0" applyBorder="0" applyAlignment="0" applyProtection="0"/>
    <xf numFmtId="0" fontId="39" fillId="72" borderId="0" applyNumberFormat="0" applyBorder="0" applyAlignment="0" applyProtection="0"/>
    <xf numFmtId="0" fontId="39" fillId="75" borderId="0" applyNumberFormat="0" applyBorder="0" applyAlignment="0" applyProtection="0"/>
    <xf numFmtId="0" fontId="39" fillId="73" borderId="0" applyNumberFormat="0" applyBorder="0" applyAlignment="0" applyProtection="0"/>
    <xf numFmtId="0" fontId="39" fillId="76" borderId="0" applyNumberFormat="0" applyBorder="0" applyAlignment="0" applyProtection="0"/>
    <xf numFmtId="0" fontId="40" fillId="77" borderId="0" applyNumberFormat="0" applyBorder="0" applyAlignment="0" applyProtection="0"/>
    <xf numFmtId="0" fontId="98" fillId="69" borderId="11" applyNumberFormat="0" applyAlignment="0" applyProtection="0"/>
    <xf numFmtId="0" fontId="42" fillId="78" borderId="12" applyNumberFormat="0" applyAlignment="0" applyProtection="0"/>
    <xf numFmtId="43" fontId="29" fillId="0" borderId="0" applyFont="0" applyFill="0" applyBorder="0" applyAlignment="0" applyProtection="0"/>
    <xf numFmtId="0" fontId="44" fillId="71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7" borderId="11" applyNumberFormat="0" applyAlignment="0" applyProtection="0"/>
    <xf numFmtId="0" fontId="53" fillId="0" borderId="35" applyNumberFormat="0" applyFill="0" applyAlignment="0" applyProtection="0"/>
    <xf numFmtId="0" fontId="102" fillId="79" borderId="0" applyNumberFormat="0" applyBorder="0" applyAlignment="0" applyProtection="0"/>
    <xf numFmtId="0" fontId="4" fillId="68" borderId="17" applyNumberFormat="0" applyAlignment="0" applyProtection="0"/>
    <xf numFmtId="0" fontId="51" fillId="69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7" borderId="11" applyNumberFormat="0" applyAlignment="0" applyProtection="0"/>
    <xf numFmtId="0" fontId="48" fillId="67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8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2" borderId="0" applyNumberFormat="0" applyBorder="0" applyAlignment="0" applyProtection="0">
      <alignment vertical="center"/>
    </xf>
    <xf numFmtId="0" fontId="27" fillId="84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5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6" borderId="11" applyNumberFormat="0" applyAlignment="0" applyProtection="0">
      <alignment vertical="center"/>
    </xf>
    <xf numFmtId="0" fontId="51" fillId="62" borderId="18" applyNumberForma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39" fillId="83" borderId="0" applyNumberFormat="0" applyBorder="0" applyAlignment="0" applyProtection="0">
      <alignment vertical="center"/>
    </xf>
    <xf numFmtId="0" fontId="41" fillId="62" borderId="11" applyNumberFormat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9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92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39" fillId="90" borderId="0" applyNumberFormat="0" applyBorder="0" applyAlignment="0" applyProtection="0">
      <alignment vertical="center"/>
    </xf>
    <xf numFmtId="0" fontId="27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1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39" fillId="94" borderId="0" applyNumberFormat="0" applyBorder="0" applyAlignment="0" applyProtection="0">
      <alignment vertical="center"/>
    </xf>
    <xf numFmtId="0" fontId="27" fillId="86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6" borderId="11" applyNumberFormat="0" applyAlignment="0" applyProtection="0">
      <alignment vertical="center"/>
    </xf>
    <xf numFmtId="0" fontId="27" fillId="0" borderId="0">
      <alignment vertical="center"/>
    </xf>
    <xf numFmtId="0" fontId="48" fillId="86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93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2" fontId="5" fillId="0" borderId="1" xfId="0" applyNumberFormat="1" applyFont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49" fontId="3" fillId="4" borderId="1" xfId="0" applyNumberFormat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/>
    <xf numFmtId="2" fontId="2" fillId="2" borderId="0" xfId="0" applyNumberFormat="1" applyFont="1" applyFill="1"/>
    <xf numFmtId="2" fontId="2" fillId="8" borderId="0" xfId="0" applyNumberFormat="1" applyFont="1" applyFill="1"/>
    <xf numFmtId="1" fontId="6" fillId="5" borderId="1" xfId="0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3" fillId="5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1" fontId="2" fillId="2" borderId="0" xfId="0" applyNumberFormat="1" applyFont="1" applyFill="1"/>
    <xf numFmtId="1" fontId="3" fillId="2" borderId="0" xfId="0" applyNumberFormat="1" applyFont="1" applyFill="1" applyAlignment="1">
      <alignment horizontal="right" vertical="center" wrapText="1"/>
    </xf>
    <xf numFmtId="1" fontId="2" fillId="8" borderId="0" xfId="0" applyNumberFormat="1" applyFont="1" applyFill="1"/>
    <xf numFmtId="1" fontId="5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left" vertical="center" wrapText="1"/>
    </xf>
    <xf numFmtId="2" fontId="4" fillId="2" borderId="1" xfId="0" applyNumberFormat="1" applyFont="1" applyFill="1" applyBorder="1" applyAlignment="1">
      <alignment vertical="center" wrapText="1"/>
    </xf>
    <xf numFmtId="0" fontId="3" fillId="95" borderId="1" xfId="0" applyFont="1" applyFill="1" applyBorder="1" applyAlignment="1">
      <alignment horizontal="center" vertical="center" wrapText="1"/>
    </xf>
    <xf numFmtId="2" fontId="3" fillId="95" borderId="1" xfId="0" applyNumberFormat="1" applyFont="1" applyFill="1" applyBorder="1" applyAlignment="1">
      <alignment horizontal="center" vertical="top" wrapText="1"/>
    </xf>
    <xf numFmtId="2" fontId="29" fillId="95" borderId="1" xfId="0" applyNumberFormat="1" applyFont="1" applyFill="1" applyBorder="1" applyAlignment="1">
      <alignment horizontal="center" vertical="top" wrapText="1"/>
    </xf>
    <xf numFmtId="0" fontId="2" fillId="2" borderId="0" xfId="0" applyFont="1" applyFill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 applyAlignment="1">
      <alignment vertical="center" wrapText="1"/>
    </xf>
    <xf numFmtId="1" fontId="3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/>
    <xf numFmtId="2" fontId="3" fillId="0" borderId="1" xfId="0" applyNumberFormat="1" applyFont="1" applyBorder="1"/>
    <xf numFmtId="0" fontId="2" fillId="0" borderId="0" xfId="0" applyFont="1"/>
    <xf numFmtId="2" fontId="2" fillId="0" borderId="1" xfId="0" applyNumberFormat="1" applyFont="1" applyBorder="1"/>
    <xf numFmtId="1" fontId="4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horizontal="right"/>
    </xf>
    <xf numFmtId="181" fontId="2" fillId="2" borderId="0" xfId="0" applyNumberFormat="1" applyFont="1" applyFill="1" applyAlignment="1">
      <alignment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left" vertical="justify" wrapText="1"/>
    </xf>
    <xf numFmtId="2" fontId="114" fillId="7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9" fillId="2" borderId="40" xfId="0" applyNumberFormat="1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2" fontId="9" fillId="6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 vertical="center"/>
    </xf>
    <xf numFmtId="1" fontId="4" fillId="0" borderId="1" xfId="0" applyNumberFormat="1" applyFont="1" applyFill="1" applyBorder="1" applyAlignment="1">
      <alignment horizontal="right" vertical="center"/>
    </xf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4"/>
  <sheetViews>
    <sheetView showGridLines="0"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sqref="A1:I1"/>
    </sheetView>
  </sheetViews>
  <sheetFormatPr defaultColWidth="9.140625" defaultRowHeight="12.75"/>
  <cols>
    <col min="1" max="1" width="39.42578125" style="2" customWidth="1"/>
    <col min="2" max="2" width="11.7109375" style="31" customWidth="1"/>
    <col min="3" max="3" width="11.140625" style="32" customWidth="1"/>
    <col min="4" max="4" width="11" style="31" customWidth="1"/>
    <col min="5" max="5" width="11" style="31" bestFit="1" customWidth="1"/>
    <col min="6" max="6" width="11.140625" style="43" customWidth="1"/>
    <col min="7" max="7" width="11.42578125" style="45" customWidth="1"/>
    <col min="8" max="8" width="11.5703125" style="43" customWidth="1"/>
    <col min="9" max="9" width="11" style="43" bestFit="1" customWidth="1"/>
    <col min="10" max="16384" width="9.140625" style="1"/>
  </cols>
  <sheetData>
    <row r="1" spans="1:9">
      <c r="A1" s="85" t="s">
        <v>80</v>
      </c>
      <c r="B1" s="85"/>
      <c r="C1" s="85"/>
      <c r="D1" s="85"/>
      <c r="E1" s="85"/>
      <c r="F1" s="85"/>
      <c r="G1" s="85"/>
      <c r="H1" s="85"/>
      <c r="I1" s="85"/>
    </row>
    <row r="2" spans="1:9">
      <c r="A2" s="86" t="s">
        <v>69</v>
      </c>
      <c r="B2" s="86"/>
      <c r="C2" s="86"/>
      <c r="D2" s="86"/>
      <c r="E2" s="86"/>
      <c r="F2" s="86"/>
      <c r="G2" s="86"/>
      <c r="H2" s="86"/>
      <c r="I2" s="86"/>
    </row>
    <row r="3" spans="1:9">
      <c r="A3" s="76"/>
      <c r="B3" s="81" t="s">
        <v>30</v>
      </c>
      <c r="C3" s="81"/>
      <c r="D3" s="81"/>
      <c r="E3" s="81"/>
      <c r="F3" s="82" t="s">
        <v>29</v>
      </c>
      <c r="G3" s="82"/>
      <c r="H3" s="82"/>
      <c r="I3" s="82"/>
    </row>
    <row r="4" spans="1:9" ht="12.75" customHeight="1">
      <c r="A4" s="76"/>
      <c r="B4" s="81" t="s">
        <v>81</v>
      </c>
      <c r="C4" s="83" t="s">
        <v>114</v>
      </c>
      <c r="D4" s="54">
        <v>2023</v>
      </c>
      <c r="E4" s="54">
        <v>2023</v>
      </c>
      <c r="F4" s="82" t="s">
        <v>81</v>
      </c>
      <c r="G4" s="83" t="s">
        <v>114</v>
      </c>
      <c r="H4" s="54">
        <v>2023</v>
      </c>
      <c r="I4" s="54">
        <v>2023</v>
      </c>
    </row>
    <row r="5" spans="1:9">
      <c r="A5" s="76"/>
      <c r="B5" s="81"/>
      <c r="C5" s="83"/>
      <c r="D5" s="54" t="s">
        <v>93</v>
      </c>
      <c r="E5" s="54" t="s">
        <v>115</v>
      </c>
      <c r="F5" s="82"/>
      <c r="G5" s="83"/>
      <c r="H5" s="54" t="s">
        <v>93</v>
      </c>
      <c r="I5" s="54" t="s">
        <v>115</v>
      </c>
    </row>
    <row r="6" spans="1:9" ht="12.75" customHeight="1">
      <c r="A6" s="76"/>
      <c r="B6" s="54">
        <v>1</v>
      </c>
      <c r="C6" s="54">
        <v>2</v>
      </c>
      <c r="D6" s="54">
        <v>3</v>
      </c>
      <c r="E6" s="54">
        <v>4</v>
      </c>
      <c r="F6" s="54">
        <v>1</v>
      </c>
      <c r="G6" s="54">
        <v>2</v>
      </c>
      <c r="H6" s="54">
        <v>3</v>
      </c>
      <c r="I6" s="54">
        <v>4</v>
      </c>
    </row>
    <row r="7" spans="1:9" ht="12.75" customHeight="1">
      <c r="A7" s="10" t="s">
        <v>68</v>
      </c>
      <c r="B7" s="23"/>
      <c r="C7" s="23"/>
      <c r="D7" s="23"/>
      <c r="E7" s="23"/>
      <c r="F7" s="33"/>
      <c r="G7" s="33"/>
      <c r="H7" s="33"/>
      <c r="I7" s="33"/>
    </row>
    <row r="8" spans="1:9" ht="13.5" customHeight="1">
      <c r="A8" s="21" t="s">
        <v>67</v>
      </c>
      <c r="B8" s="23"/>
      <c r="C8" s="23"/>
      <c r="D8" s="23"/>
      <c r="E8" s="23"/>
      <c r="F8" s="33"/>
      <c r="G8" s="33"/>
      <c r="H8" s="34"/>
      <c r="I8" s="34"/>
    </row>
    <row r="9" spans="1:9">
      <c r="A9" s="20" t="s">
        <v>66</v>
      </c>
      <c r="B9" s="3">
        <f>B10+B14+B15</f>
        <v>33.011334999999995</v>
      </c>
      <c r="C9" s="3">
        <f t="shared" ref="C9:F9" si="0">C10+C14+C15</f>
        <v>2.9245899999999998</v>
      </c>
      <c r="D9" s="3">
        <f t="shared" si="0"/>
        <v>3.6634099999999998</v>
      </c>
      <c r="E9" s="3">
        <f t="shared" si="0"/>
        <v>3.5110300000000003</v>
      </c>
      <c r="F9" s="35">
        <f t="shared" si="0"/>
        <v>206873111.64700001</v>
      </c>
      <c r="G9" s="35">
        <f>G10+G14+G15</f>
        <v>17994586</v>
      </c>
      <c r="H9" s="35">
        <f>H10+H14+H15</f>
        <v>21571346.086681049</v>
      </c>
      <c r="I9" s="35">
        <f>I10+I14+I15</f>
        <v>22281370.130971801</v>
      </c>
    </row>
    <row r="10" spans="1:9">
      <c r="A10" s="20" t="s">
        <v>65</v>
      </c>
      <c r="B10" s="3">
        <f>B11+B12+B13</f>
        <v>12.220659999999999</v>
      </c>
      <c r="C10" s="3">
        <f t="shared" ref="C10:I10" si="1">C11+C12+C13</f>
        <v>1.0974699999999999</v>
      </c>
      <c r="D10" s="3">
        <f t="shared" si="1"/>
        <v>1.16543</v>
      </c>
      <c r="E10" s="3">
        <f t="shared" si="1"/>
        <v>1.2659900000000002</v>
      </c>
      <c r="F10" s="35">
        <f>F11+F12+F13</f>
        <v>142072938.65200001</v>
      </c>
      <c r="G10" s="35">
        <f t="shared" si="1"/>
        <v>12914110.98</v>
      </c>
      <c r="H10" s="35">
        <f t="shared" si="1"/>
        <v>14383733.9405197</v>
      </c>
      <c r="I10" s="35">
        <f t="shared" si="1"/>
        <v>14888685.359971801</v>
      </c>
    </row>
    <row r="11" spans="1:9">
      <c r="A11" s="12" t="s">
        <v>64</v>
      </c>
      <c r="B11" s="56">
        <v>6.2176599999999995</v>
      </c>
      <c r="C11" s="56">
        <v>0.57628000000000001</v>
      </c>
      <c r="D11" s="56">
        <v>0.60162000000000004</v>
      </c>
      <c r="E11" s="56">
        <v>0.67551000000000005</v>
      </c>
      <c r="F11" s="57">
        <v>8793300.9120000005</v>
      </c>
      <c r="G11" s="57">
        <v>721037.65</v>
      </c>
      <c r="H11" s="57">
        <v>785714.02051970002</v>
      </c>
      <c r="I11" s="57">
        <v>895740.37997179991</v>
      </c>
    </row>
    <row r="12" spans="1:9">
      <c r="A12" s="12" t="s">
        <v>63</v>
      </c>
      <c r="B12" s="56">
        <v>3.0843500000000001</v>
      </c>
      <c r="C12" s="56">
        <v>0.25297999999999998</v>
      </c>
      <c r="D12" s="56">
        <v>0.35061999999999999</v>
      </c>
      <c r="E12" s="56">
        <v>0.37867000000000001</v>
      </c>
      <c r="F12" s="57">
        <v>51015711.990000002</v>
      </c>
      <c r="G12" s="57">
        <v>4221392.08</v>
      </c>
      <c r="H12" s="57">
        <v>5556922.4199999999</v>
      </c>
      <c r="I12" s="57">
        <v>6436404.4800000004</v>
      </c>
    </row>
    <row r="13" spans="1:9">
      <c r="A13" s="12" t="s">
        <v>62</v>
      </c>
      <c r="B13" s="56">
        <v>2.91865</v>
      </c>
      <c r="C13" s="56">
        <v>0.26821</v>
      </c>
      <c r="D13" s="56">
        <v>0.21318999999999999</v>
      </c>
      <c r="E13" s="56">
        <v>0.21181</v>
      </c>
      <c r="F13" s="57">
        <v>82263925.75</v>
      </c>
      <c r="G13" s="57">
        <v>7971681.25</v>
      </c>
      <c r="H13" s="57">
        <v>8041097.5</v>
      </c>
      <c r="I13" s="57">
        <v>7556540.5</v>
      </c>
    </row>
    <row r="14" spans="1:9">
      <c r="A14" s="12" t="s">
        <v>61</v>
      </c>
      <c r="B14" s="56">
        <v>19.909904999999998</v>
      </c>
      <c r="C14" s="56">
        <v>1.732</v>
      </c>
      <c r="D14" s="56">
        <v>2.3951500000000001</v>
      </c>
      <c r="E14" s="56">
        <v>2.1128499999999999</v>
      </c>
      <c r="F14" s="58">
        <v>59775826.120000005</v>
      </c>
      <c r="G14" s="58">
        <v>4540145.0199999996</v>
      </c>
      <c r="H14" s="58">
        <v>6553595.9400000004</v>
      </c>
      <c r="I14" s="58">
        <v>6602897.2599999998</v>
      </c>
    </row>
    <row r="15" spans="1:9">
      <c r="A15" s="12" t="s">
        <v>60</v>
      </c>
      <c r="B15" s="56">
        <v>0.88076999999999994</v>
      </c>
      <c r="C15" s="56">
        <v>9.5119999999999996E-2</v>
      </c>
      <c r="D15" s="59">
        <v>0.10283</v>
      </c>
      <c r="E15" s="59">
        <v>0.13219</v>
      </c>
      <c r="F15" s="57">
        <v>5024346.875</v>
      </c>
      <c r="G15" s="57">
        <v>540330</v>
      </c>
      <c r="H15" s="57">
        <v>634016.20616135094</v>
      </c>
      <c r="I15" s="57">
        <v>789787.51099999994</v>
      </c>
    </row>
    <row r="16" spans="1:9">
      <c r="A16" s="26" t="s">
        <v>59</v>
      </c>
      <c r="B16" s="24"/>
      <c r="C16" s="24"/>
      <c r="D16" s="24"/>
      <c r="E16" s="24"/>
      <c r="F16" s="34"/>
      <c r="G16" s="34"/>
      <c r="H16" s="36"/>
      <c r="I16" s="36"/>
    </row>
    <row r="17" spans="1:9">
      <c r="A17" s="27" t="s">
        <v>58</v>
      </c>
      <c r="B17" s="24"/>
      <c r="C17" s="24"/>
      <c r="D17" s="24"/>
      <c r="E17" s="24"/>
      <c r="F17" s="34"/>
      <c r="G17" s="34"/>
      <c r="H17" s="36"/>
      <c r="I17" s="36"/>
    </row>
    <row r="18" spans="1:9">
      <c r="A18" s="15" t="s">
        <v>57</v>
      </c>
      <c r="B18" s="25">
        <f>B19+B20</f>
        <v>2078.3917999999999</v>
      </c>
      <c r="C18" s="25">
        <f t="shared" ref="C18:I18" si="2">C19+C20</f>
        <v>180.28552000000002</v>
      </c>
      <c r="D18" s="25">
        <f t="shared" si="2"/>
        <v>204.17905999999999</v>
      </c>
      <c r="E18" s="25">
        <f t="shared" si="2"/>
        <v>200.49718999999999</v>
      </c>
      <c r="F18" s="37">
        <f>F19+F20</f>
        <v>128657516.47132164</v>
      </c>
      <c r="G18" s="37">
        <f>G19+G20</f>
        <v>10324617.819015719</v>
      </c>
      <c r="H18" s="37">
        <f t="shared" si="2"/>
        <v>12546466.768621501</v>
      </c>
      <c r="I18" s="37">
        <f t="shared" si="2"/>
        <v>12053579.027877856</v>
      </c>
    </row>
    <row r="19" spans="1:9">
      <c r="A19" s="28" t="s">
        <v>56</v>
      </c>
      <c r="B19" s="60">
        <v>2063.7328299999999</v>
      </c>
      <c r="C19" s="60">
        <v>179.15484000000001</v>
      </c>
      <c r="D19" s="60">
        <v>202.99184</v>
      </c>
      <c r="E19" s="60">
        <v>199.35449</v>
      </c>
      <c r="F19" s="61">
        <v>113319291.72476746</v>
      </c>
      <c r="G19" s="61">
        <v>9277355.7547978535</v>
      </c>
      <c r="H19" s="62">
        <v>11028450.49944056</v>
      </c>
      <c r="I19" s="62">
        <v>10566198.179475032</v>
      </c>
    </row>
    <row r="20" spans="1:9">
      <c r="A20" s="28" t="s">
        <v>55</v>
      </c>
      <c r="B20" s="60">
        <v>14.65897</v>
      </c>
      <c r="C20" s="60">
        <v>1.1306799999999999</v>
      </c>
      <c r="D20" s="60">
        <v>1.1872199999999999</v>
      </c>
      <c r="E20" s="60">
        <v>1.1427</v>
      </c>
      <c r="F20" s="61">
        <v>15338224.746554174</v>
      </c>
      <c r="G20" s="61">
        <v>1047262.064217866</v>
      </c>
      <c r="H20" s="62">
        <v>1518016.2691809402</v>
      </c>
      <c r="I20" s="62">
        <v>1487380.8484028243</v>
      </c>
    </row>
    <row r="21" spans="1:9">
      <c r="A21" s="27" t="s">
        <v>54</v>
      </c>
      <c r="B21" s="24"/>
      <c r="C21" s="24"/>
      <c r="D21" s="24"/>
      <c r="E21" s="24"/>
      <c r="F21" s="34"/>
      <c r="G21" s="34"/>
      <c r="H21" s="36"/>
      <c r="I21" s="36"/>
    </row>
    <row r="22" spans="1:9">
      <c r="A22" s="15" t="s">
        <v>53</v>
      </c>
      <c r="B22" s="25">
        <f>SUM(B23:B28)</f>
        <v>577934.74193999998</v>
      </c>
      <c r="C22" s="25">
        <f>SUM(C23:C28)</f>
        <v>55305.519940000013</v>
      </c>
      <c r="D22" s="25">
        <f t="shared" ref="D22:F22" si="3">SUM(D23:D28)</f>
        <v>92396.07117000001</v>
      </c>
      <c r="E22" s="25">
        <f t="shared" si="3"/>
        <v>88613.034619999991</v>
      </c>
      <c r="F22" s="38">
        <f t="shared" si="3"/>
        <v>42728005.550916232</v>
      </c>
      <c r="G22" s="38">
        <f>SUM(G23:G28)</f>
        <v>3806483.7220826191</v>
      </c>
      <c r="H22" s="38">
        <f>SUM(H23:H28)</f>
        <v>4738328.2527053561</v>
      </c>
      <c r="I22" s="38">
        <f>SUM(I23:I28)</f>
        <v>4650033.6048552431</v>
      </c>
    </row>
    <row r="23" spans="1:9">
      <c r="A23" s="12" t="s">
        <v>52</v>
      </c>
      <c r="B23" s="60">
        <v>9.7600000000000016</v>
      </c>
      <c r="C23" s="60">
        <v>0.51000000000000012</v>
      </c>
      <c r="D23" s="60">
        <v>0.32000000000000012</v>
      </c>
      <c r="E23" s="60">
        <v>0.31000000000000011</v>
      </c>
      <c r="F23" s="62">
        <v>574.8900000000001</v>
      </c>
      <c r="G23" s="62">
        <v>27.769999999999996</v>
      </c>
      <c r="H23" s="62">
        <v>22.73</v>
      </c>
      <c r="I23" s="62">
        <v>22.440661900000002</v>
      </c>
    </row>
    <row r="24" spans="1:9" s="11" customFormat="1">
      <c r="A24" s="12" t="s">
        <v>51</v>
      </c>
      <c r="B24" s="60">
        <v>12573.328580000001</v>
      </c>
      <c r="C24" s="60">
        <v>651.67000000000019</v>
      </c>
      <c r="D24" s="60">
        <v>1112.35195</v>
      </c>
      <c r="E24" s="60">
        <v>2584.0344500000001</v>
      </c>
      <c r="F24" s="62">
        <v>133345.09318574399</v>
      </c>
      <c r="G24" s="62">
        <v>13152.017567338005</v>
      </c>
      <c r="H24" s="62">
        <v>19955.693841842003</v>
      </c>
      <c r="I24" s="62">
        <v>35513.702638091992</v>
      </c>
    </row>
    <row r="25" spans="1:9">
      <c r="A25" s="12" t="s">
        <v>71</v>
      </c>
      <c r="B25" s="60">
        <v>46625.245080000001</v>
      </c>
      <c r="C25" s="60">
        <v>4209.3100000000004</v>
      </c>
      <c r="D25" s="60">
        <v>4745.0800000000017</v>
      </c>
      <c r="E25" s="60">
        <v>4478.1322199999995</v>
      </c>
      <c r="F25" s="62">
        <v>4171037.4708114001</v>
      </c>
      <c r="G25" s="62">
        <v>384404.04</v>
      </c>
      <c r="H25" s="62">
        <v>477491.47000000009</v>
      </c>
      <c r="I25" s="62">
        <v>468647.13289923704</v>
      </c>
    </row>
    <row r="26" spans="1:9" s="11" customFormat="1">
      <c r="A26" s="12" t="s">
        <v>72</v>
      </c>
      <c r="B26" s="60">
        <v>18757.816730000002</v>
      </c>
      <c r="C26" s="60">
        <v>1536.56</v>
      </c>
      <c r="D26" s="60">
        <v>1354.1297100000004</v>
      </c>
      <c r="E26" s="60">
        <v>1527.3797699999998</v>
      </c>
      <c r="F26" s="62">
        <v>1281685.4274510478</v>
      </c>
      <c r="G26" s="62">
        <v>104998.30999999998</v>
      </c>
      <c r="H26" s="62">
        <v>131619.623844752</v>
      </c>
      <c r="I26" s="62">
        <v>134031.85406613903</v>
      </c>
    </row>
    <row r="27" spans="1:9">
      <c r="A27" s="12" t="s">
        <v>73</v>
      </c>
      <c r="B27" s="60">
        <v>40407.290529999998</v>
      </c>
      <c r="C27" s="60">
        <v>3632.5799400000001</v>
      </c>
      <c r="D27" s="30">
        <v>4798.30951</v>
      </c>
      <c r="E27" s="30">
        <v>4675.6081800000002</v>
      </c>
      <c r="F27" s="62">
        <v>28725462.789696448</v>
      </c>
      <c r="G27" s="62">
        <v>2477058.564515281</v>
      </c>
      <c r="H27" s="62">
        <v>2810179.955018762</v>
      </c>
      <c r="I27" s="62">
        <v>2775971.8945898744</v>
      </c>
    </row>
    <row r="28" spans="1:9">
      <c r="A28" s="12" t="s">
        <v>74</v>
      </c>
      <c r="B28" s="60">
        <v>459561.30102000001</v>
      </c>
      <c r="C28" s="60">
        <v>45274.890000000014</v>
      </c>
      <c r="D28" s="60">
        <v>80385.88</v>
      </c>
      <c r="E28" s="60">
        <v>75347.569999999992</v>
      </c>
      <c r="F28" s="62">
        <v>8415899.8797715884</v>
      </c>
      <c r="G28" s="62">
        <v>826843.02</v>
      </c>
      <c r="H28" s="62">
        <v>1299058.78</v>
      </c>
      <c r="I28" s="62">
        <v>1235846.58</v>
      </c>
    </row>
    <row r="29" spans="1:9">
      <c r="A29" s="6" t="s">
        <v>75</v>
      </c>
      <c r="B29" s="60">
        <v>11.990810000000002</v>
      </c>
      <c r="C29" s="60">
        <v>0.67857999999999996</v>
      </c>
      <c r="D29" s="60">
        <v>1.79243</v>
      </c>
      <c r="E29" s="60">
        <v>1.5110699999999999</v>
      </c>
      <c r="F29" s="62">
        <v>176.55602200000001</v>
      </c>
      <c r="G29" s="62">
        <v>10.300585099999999</v>
      </c>
      <c r="H29" s="62">
        <v>19.485050000000001</v>
      </c>
      <c r="I29" s="62">
        <v>17.454898699999998</v>
      </c>
    </row>
    <row r="30" spans="1:9">
      <c r="A30" s="17" t="s">
        <v>50</v>
      </c>
      <c r="B30" s="25">
        <f>SUM(B31:B33)</f>
        <v>12189.487010000001</v>
      </c>
      <c r="C30" s="25">
        <f>SUM(C31:C33)</f>
        <v>1089.2978500000004</v>
      </c>
      <c r="D30" s="25">
        <f t="shared" ref="D30:I30" si="4">SUM(D31:D33)</f>
        <v>1360.3575099999998</v>
      </c>
      <c r="E30" s="25">
        <f t="shared" si="4"/>
        <v>1360.8459500000001</v>
      </c>
      <c r="F30" s="38">
        <f>SUM(F31:F33)</f>
        <v>1034443.535407667</v>
      </c>
      <c r="G30" s="38">
        <f t="shared" si="4"/>
        <v>90746.070971311012</v>
      </c>
      <c r="H30" s="38">
        <f t="shared" si="4"/>
        <v>115657.51381268201</v>
      </c>
      <c r="I30" s="38">
        <f t="shared" si="4"/>
        <v>115315.092621977</v>
      </c>
    </row>
    <row r="31" spans="1:9">
      <c r="A31" s="6" t="s">
        <v>49</v>
      </c>
      <c r="B31" s="60">
        <v>227.73</v>
      </c>
      <c r="C31" s="60">
        <v>15.230000000000002</v>
      </c>
      <c r="D31" s="60">
        <v>13.010000000000002</v>
      </c>
      <c r="E31" s="60">
        <v>11.498099999999997</v>
      </c>
      <c r="F31" s="62">
        <v>6113.4891810000008</v>
      </c>
      <c r="G31" s="62">
        <v>506.21</v>
      </c>
      <c r="H31" s="62">
        <v>468.34999999999991</v>
      </c>
      <c r="I31" s="62">
        <v>454.07170884999994</v>
      </c>
    </row>
    <row r="32" spans="1:9" s="11" customFormat="1">
      <c r="A32" s="12" t="s">
        <v>76</v>
      </c>
      <c r="B32" s="60">
        <v>10754.73962</v>
      </c>
      <c r="C32" s="19">
        <v>948.20000000000027</v>
      </c>
      <c r="D32" s="19">
        <v>1202.7885999999999</v>
      </c>
      <c r="E32" s="19">
        <v>1210.1919400000002</v>
      </c>
      <c r="F32" s="62">
        <v>1026640.553956246</v>
      </c>
      <c r="G32" s="39">
        <v>90056.03</v>
      </c>
      <c r="H32" s="39">
        <v>114952.752411782</v>
      </c>
      <c r="I32" s="39">
        <v>114630.47036859702</v>
      </c>
    </row>
    <row r="33" spans="1:9">
      <c r="A33" s="12" t="s">
        <v>77</v>
      </c>
      <c r="B33" s="60">
        <v>1207.0173900000002</v>
      </c>
      <c r="C33" s="60">
        <v>125.86785000000002</v>
      </c>
      <c r="D33" s="60">
        <v>144.55891</v>
      </c>
      <c r="E33" s="60">
        <v>139.15591000000003</v>
      </c>
      <c r="F33" s="62">
        <v>1689.4922704209996</v>
      </c>
      <c r="G33" s="62">
        <v>183.83097131100001</v>
      </c>
      <c r="H33" s="62">
        <v>236.41140089999996</v>
      </c>
      <c r="I33" s="62">
        <v>230.55054453000002</v>
      </c>
    </row>
    <row r="34" spans="1:9">
      <c r="A34" s="15" t="s">
        <v>48</v>
      </c>
      <c r="B34" s="25">
        <f t="shared" ref="B34:I34" si="5">B35+B38</f>
        <v>61782.931389999998</v>
      </c>
      <c r="C34" s="25">
        <f t="shared" si="5"/>
        <v>4840.4656000000004</v>
      </c>
      <c r="D34" s="25">
        <f t="shared" si="5"/>
        <v>5103.6114799999996</v>
      </c>
      <c r="E34" s="25">
        <f t="shared" si="5"/>
        <v>4588.5128399999994</v>
      </c>
      <c r="F34" s="38">
        <f t="shared" si="5"/>
        <v>1701850.9392770503</v>
      </c>
      <c r="G34" s="38">
        <f t="shared" si="5"/>
        <v>143111.14794182795</v>
      </c>
      <c r="H34" s="38">
        <f t="shared" si="5"/>
        <v>183460.34830625699</v>
      </c>
      <c r="I34" s="38">
        <f t="shared" si="5"/>
        <v>168377.70915307011</v>
      </c>
    </row>
    <row r="35" spans="1:9">
      <c r="A35" s="15" t="s">
        <v>47</v>
      </c>
      <c r="B35" s="25">
        <f t="shared" ref="B35:I35" si="6">B36+B37</f>
        <v>22398.823189999999</v>
      </c>
      <c r="C35" s="25">
        <f t="shared" si="6"/>
        <v>1884.2398400000002</v>
      </c>
      <c r="D35" s="25">
        <f t="shared" si="6"/>
        <v>2593.52054</v>
      </c>
      <c r="E35" s="25">
        <f t="shared" si="6"/>
        <v>2323.2022400000001</v>
      </c>
      <c r="F35" s="38">
        <f t="shared" si="6"/>
        <v>971637.68277426134</v>
      </c>
      <c r="G35" s="38">
        <f t="shared" si="6"/>
        <v>86041.030458583002</v>
      </c>
      <c r="H35" s="38">
        <f t="shared" si="6"/>
        <v>127682.39555939499</v>
      </c>
      <c r="I35" s="38">
        <f t="shared" si="6"/>
        <v>118684.32366224812</v>
      </c>
    </row>
    <row r="36" spans="1:9">
      <c r="A36" s="12" t="s">
        <v>46</v>
      </c>
      <c r="B36" s="60">
        <v>11124.593457500001</v>
      </c>
      <c r="C36" s="60">
        <v>963.40083000000004</v>
      </c>
      <c r="D36" s="60">
        <v>1409.1885600000001</v>
      </c>
      <c r="E36" s="60">
        <v>1255.8823500000001</v>
      </c>
      <c r="F36" s="61">
        <v>380643.41307858197</v>
      </c>
      <c r="G36" s="61">
        <v>32499.801182721007</v>
      </c>
      <c r="H36" s="61">
        <v>48934.071106868949</v>
      </c>
      <c r="I36" s="61">
        <v>44610.835102574856</v>
      </c>
    </row>
    <row r="37" spans="1:9">
      <c r="A37" s="12" t="s">
        <v>45</v>
      </c>
      <c r="B37" s="63">
        <v>11274.229732499998</v>
      </c>
      <c r="C37" s="63">
        <v>920.83901000000003</v>
      </c>
      <c r="D37" s="60">
        <v>1184.3319799999999</v>
      </c>
      <c r="E37" s="60">
        <v>1067.31989</v>
      </c>
      <c r="F37" s="61">
        <v>590994.26969567942</v>
      </c>
      <c r="G37" s="61">
        <v>53541.229275862002</v>
      </c>
      <c r="H37" s="61">
        <v>78748.324452526038</v>
      </c>
      <c r="I37" s="61">
        <v>74073.488559673264</v>
      </c>
    </row>
    <row r="38" spans="1:9">
      <c r="A38" s="15" t="s">
        <v>44</v>
      </c>
      <c r="B38" s="25">
        <f t="shared" ref="B38:I38" si="7">B39+B40</f>
        <v>39384.108200000002</v>
      </c>
      <c r="C38" s="25">
        <f t="shared" si="7"/>
        <v>2956.2257600000003</v>
      </c>
      <c r="D38" s="25">
        <f t="shared" si="7"/>
        <v>2510.09094</v>
      </c>
      <c r="E38" s="25">
        <f t="shared" si="7"/>
        <v>2265.3105999999998</v>
      </c>
      <c r="F38" s="38">
        <f t="shared" si="7"/>
        <v>730213.25650278898</v>
      </c>
      <c r="G38" s="38">
        <f t="shared" si="7"/>
        <v>57070.117483244961</v>
      </c>
      <c r="H38" s="38">
        <f t="shared" si="7"/>
        <v>55777.952746861978</v>
      </c>
      <c r="I38" s="38">
        <f t="shared" si="7"/>
        <v>49693.385490822009</v>
      </c>
    </row>
    <row r="39" spans="1:9">
      <c r="A39" s="12" t="s">
        <v>43</v>
      </c>
      <c r="B39" s="63">
        <v>22967.103760809274</v>
      </c>
      <c r="C39" s="63">
        <v>1845.44517</v>
      </c>
      <c r="D39" s="63">
        <v>1742.5057400000001</v>
      </c>
      <c r="E39" s="60">
        <v>1581.94739</v>
      </c>
      <c r="F39" s="61">
        <v>451550.32706516556</v>
      </c>
      <c r="G39" s="61">
        <v>36375.971642564982</v>
      </c>
      <c r="H39" s="61">
        <v>37520.42724298899</v>
      </c>
      <c r="I39" s="61">
        <v>33432.214337020021</v>
      </c>
    </row>
    <row r="40" spans="1:9" s="64" customFormat="1">
      <c r="A40" s="47" t="s">
        <v>42</v>
      </c>
      <c r="B40" s="63">
        <v>16417.004439190725</v>
      </c>
      <c r="C40" s="63">
        <v>1110.7805900000001</v>
      </c>
      <c r="D40" s="63">
        <v>767.58519999999999</v>
      </c>
      <c r="E40" s="60">
        <v>683.36320999999998</v>
      </c>
      <c r="F40" s="61">
        <v>278662.92943762348</v>
      </c>
      <c r="G40" s="61">
        <v>20694.145840679979</v>
      </c>
      <c r="H40" s="61">
        <v>18257.525503872985</v>
      </c>
      <c r="I40" s="61">
        <v>16261.171153801986</v>
      </c>
    </row>
    <row r="41" spans="1:9">
      <c r="A41" s="15" t="s">
        <v>41</v>
      </c>
      <c r="B41" s="25">
        <f t="shared" ref="B41:I41" si="8">B42+B43</f>
        <v>65782.750469999999</v>
      </c>
      <c r="C41" s="25">
        <f t="shared" si="8"/>
        <v>5551.1644900000001</v>
      </c>
      <c r="D41" s="25">
        <f t="shared" si="8"/>
        <v>6129.4027900000001</v>
      </c>
      <c r="E41" s="25">
        <f t="shared" si="8"/>
        <v>6050.8850499999999</v>
      </c>
      <c r="F41" s="37">
        <f t="shared" si="8"/>
        <v>279416.42169010954</v>
      </c>
      <c r="G41" s="37">
        <f t="shared" si="8"/>
        <v>22922.964412433379</v>
      </c>
      <c r="H41" s="37">
        <f t="shared" si="8"/>
        <v>22193.19039014625</v>
      </c>
      <c r="I41" s="37">
        <f t="shared" si="8"/>
        <v>22398.884415541801</v>
      </c>
    </row>
    <row r="42" spans="1:9">
      <c r="A42" s="12" t="s">
        <v>40</v>
      </c>
      <c r="B42" s="60">
        <v>53013.858869999996</v>
      </c>
      <c r="C42" s="60">
        <v>4386.0913900000005</v>
      </c>
      <c r="D42" s="60">
        <v>4873.9597999999996</v>
      </c>
      <c r="E42" s="60">
        <v>4929.0398599999999</v>
      </c>
      <c r="F42" s="62">
        <v>220183.3287174264</v>
      </c>
      <c r="G42" s="62">
        <v>17259.060108594989</v>
      </c>
      <c r="H42" s="62">
        <v>17899.127746373895</v>
      </c>
      <c r="I42" s="62">
        <v>18355.639179965925</v>
      </c>
    </row>
    <row r="43" spans="1:9">
      <c r="A43" s="15" t="s">
        <v>39</v>
      </c>
      <c r="B43" s="25">
        <f>B44+B45</f>
        <v>12768.891599999999</v>
      </c>
      <c r="C43" s="25">
        <f t="shared" ref="C43:I43" si="9">C44+C45</f>
        <v>1165.0730999999998</v>
      </c>
      <c r="D43" s="25">
        <f t="shared" si="9"/>
        <v>1255.44299</v>
      </c>
      <c r="E43" s="25">
        <f t="shared" si="9"/>
        <v>1121.84519</v>
      </c>
      <c r="F43" s="37">
        <f t="shared" si="9"/>
        <v>59233.092972683138</v>
      </c>
      <c r="G43" s="37">
        <f t="shared" si="9"/>
        <v>5663.9043038383898</v>
      </c>
      <c r="H43" s="37">
        <f t="shared" si="9"/>
        <v>4294.0626437723549</v>
      </c>
      <c r="I43" s="37">
        <f t="shared" si="9"/>
        <v>4043.2452355758755</v>
      </c>
    </row>
    <row r="44" spans="1:9">
      <c r="A44" s="12" t="s">
        <v>38</v>
      </c>
      <c r="B44" s="60">
        <v>1116.1591026799999</v>
      </c>
      <c r="C44" s="60">
        <v>126.61440999999999</v>
      </c>
      <c r="D44" s="60">
        <v>64.586200000000005</v>
      </c>
      <c r="E44" s="60">
        <v>63.067340000000002</v>
      </c>
      <c r="F44" s="62">
        <v>19546.195951503949</v>
      </c>
      <c r="G44" s="62">
        <v>3360.1740758569899</v>
      </c>
      <c r="H44" s="62">
        <v>773.61729994709447</v>
      </c>
      <c r="I44" s="62">
        <v>791.7464591200378</v>
      </c>
    </row>
    <row r="45" spans="1:9">
      <c r="A45" s="12" t="s">
        <v>37</v>
      </c>
      <c r="B45" s="60">
        <v>11652.732497319999</v>
      </c>
      <c r="C45" s="60">
        <v>1038.4586899999999</v>
      </c>
      <c r="D45" s="60">
        <v>1190.85679</v>
      </c>
      <c r="E45" s="60">
        <v>1058.7778499999999</v>
      </c>
      <c r="F45" s="62">
        <v>39686.897021179189</v>
      </c>
      <c r="G45" s="62">
        <v>2303.7302279814003</v>
      </c>
      <c r="H45" s="62">
        <v>3520.4453438252608</v>
      </c>
      <c r="I45" s="62">
        <v>3251.4987764558377</v>
      </c>
    </row>
    <row r="46" spans="1:9">
      <c r="A46" s="15" t="s">
        <v>36</v>
      </c>
      <c r="B46" s="25">
        <f>B47+B48</f>
        <v>6999.1221100000002</v>
      </c>
      <c r="C46" s="25">
        <f t="shared" ref="C46:I46" si="10">C47+C48</f>
        <v>581.98000000000013</v>
      </c>
      <c r="D46" s="25">
        <f t="shared" si="10"/>
        <v>573.16999999999996</v>
      </c>
      <c r="E46" s="25">
        <f t="shared" si="10"/>
        <v>538.78775000000007</v>
      </c>
      <c r="F46" s="37">
        <f>F47+F48</f>
        <v>6650332.5654518325</v>
      </c>
      <c r="G46" s="37">
        <f t="shared" si="10"/>
        <v>615320.85000000009</v>
      </c>
      <c r="H46" s="37">
        <f t="shared" si="10"/>
        <v>570639.3600000001</v>
      </c>
      <c r="I46" s="37">
        <f t="shared" si="10"/>
        <v>554113.27313734998</v>
      </c>
    </row>
    <row r="47" spans="1:9">
      <c r="A47" s="12" t="s">
        <v>35</v>
      </c>
      <c r="B47" s="60">
        <v>6999.1221100000002</v>
      </c>
      <c r="C47" s="60">
        <v>581.98000000000013</v>
      </c>
      <c r="D47" s="60">
        <v>573.16999999999996</v>
      </c>
      <c r="E47" s="60">
        <v>538.78775000000007</v>
      </c>
      <c r="F47" s="62">
        <v>6650332.5654518325</v>
      </c>
      <c r="G47" s="62">
        <v>615320.85000000009</v>
      </c>
      <c r="H47" s="62">
        <v>570639.3600000001</v>
      </c>
      <c r="I47" s="62">
        <v>554113.27313734998</v>
      </c>
    </row>
    <row r="48" spans="1:9">
      <c r="A48" s="12" t="s">
        <v>34</v>
      </c>
      <c r="B48" s="60">
        <v>0</v>
      </c>
      <c r="C48" s="60">
        <v>0</v>
      </c>
      <c r="D48" s="60">
        <v>0</v>
      </c>
      <c r="E48" s="60">
        <v>0</v>
      </c>
      <c r="F48" s="65">
        <v>0</v>
      </c>
      <c r="G48" s="65">
        <v>0</v>
      </c>
      <c r="H48" s="65">
        <v>0</v>
      </c>
      <c r="I48" s="65">
        <v>0</v>
      </c>
    </row>
    <row r="49" spans="1:10">
      <c r="A49" s="18" t="s">
        <v>83</v>
      </c>
      <c r="B49" s="25">
        <f>B22+B30+B34+B41+B46</f>
        <v>724689.03292000003</v>
      </c>
      <c r="C49" s="25">
        <f t="shared" ref="C49:H49" si="11">C22+C30+C34+C41+C46</f>
        <v>67368.427880000017</v>
      </c>
      <c r="D49" s="25">
        <f>D22+D30+D34+D41+D46</f>
        <v>105562.61295</v>
      </c>
      <c r="E49" s="25">
        <f>E22+E30+E34+E41+E46</f>
        <v>101152.06620999999</v>
      </c>
      <c r="F49" s="38">
        <f>F22+F30+F34+F41+F46</f>
        <v>52394049.012742892</v>
      </c>
      <c r="G49" s="38">
        <f t="shared" si="11"/>
        <v>4678584.7554081921</v>
      </c>
      <c r="H49" s="38">
        <f t="shared" si="11"/>
        <v>5630278.6652144417</v>
      </c>
      <c r="I49" s="38">
        <f>I22+I30+I34+I41+I46</f>
        <v>5510238.5641831821</v>
      </c>
    </row>
    <row r="50" spans="1:10">
      <c r="A50" s="18" t="s">
        <v>33</v>
      </c>
      <c r="B50" s="25">
        <f>B18+B22+B30+B34+B41+B46</f>
        <v>726767.42472000001</v>
      </c>
      <c r="C50" s="25">
        <f t="shared" ref="C50:I50" si="12">C18+C22+C30+C34+C41+C46</f>
        <v>67548.713400000008</v>
      </c>
      <c r="D50" s="25">
        <f t="shared" si="12"/>
        <v>105766.79200999999</v>
      </c>
      <c r="E50" s="25">
        <f t="shared" si="12"/>
        <v>101352.56339999998</v>
      </c>
      <c r="F50" s="38">
        <f>F18+F22+F30+F34+F41+F46</f>
        <v>181051565.48406452</v>
      </c>
      <c r="G50" s="38">
        <f t="shared" si="12"/>
        <v>15003202.574423909</v>
      </c>
      <c r="H50" s="38">
        <f t="shared" si="12"/>
        <v>18176745.433835942</v>
      </c>
      <c r="I50" s="38">
        <f t="shared" si="12"/>
        <v>17563817.592061039</v>
      </c>
    </row>
    <row r="51" spans="1:10">
      <c r="A51" s="18" t="s">
        <v>32</v>
      </c>
      <c r="B51" s="25">
        <f>B18+B22+B30+B34+B41</f>
        <v>719768.30261000001</v>
      </c>
      <c r="C51" s="25">
        <f t="shared" ref="C51:I51" si="13">C18+C22+C30+C34+C41</f>
        <v>66966.733400000012</v>
      </c>
      <c r="D51" s="25">
        <f t="shared" si="13"/>
        <v>105193.62200999999</v>
      </c>
      <c r="E51" s="25">
        <f t="shared" si="13"/>
        <v>100813.77564999998</v>
      </c>
      <c r="F51" s="38">
        <f>F18+F22+F30+F34+F41</f>
        <v>174401232.91861269</v>
      </c>
      <c r="G51" s="38">
        <f t="shared" si="13"/>
        <v>14387881.72442391</v>
      </c>
      <c r="H51" s="38">
        <f t="shared" si="13"/>
        <v>17606106.073835943</v>
      </c>
      <c r="I51" s="38">
        <f t="shared" si="13"/>
        <v>17009704.318923689</v>
      </c>
    </row>
    <row r="52" spans="1:10">
      <c r="A52" s="77"/>
      <c r="B52" s="78"/>
      <c r="C52" s="78"/>
      <c r="D52" s="78"/>
      <c r="E52" s="78"/>
      <c r="F52" s="78"/>
      <c r="G52" s="78"/>
      <c r="H52" s="78"/>
      <c r="I52" s="79"/>
    </row>
    <row r="53" spans="1:10">
      <c r="A53" s="73" t="s">
        <v>31</v>
      </c>
      <c r="B53" s="73"/>
      <c r="C53" s="73"/>
      <c r="D53" s="73"/>
      <c r="E53" s="73"/>
      <c r="F53" s="73"/>
      <c r="G53" s="73"/>
      <c r="H53" s="73"/>
      <c r="I53" s="73"/>
    </row>
    <row r="54" spans="1:10">
      <c r="A54" s="81"/>
      <c r="B54" s="81" t="s">
        <v>30</v>
      </c>
      <c r="C54" s="81"/>
      <c r="D54" s="81"/>
      <c r="E54" s="81"/>
      <c r="F54" s="82" t="s">
        <v>29</v>
      </c>
      <c r="G54" s="82"/>
      <c r="H54" s="82"/>
      <c r="I54" s="82"/>
    </row>
    <row r="55" spans="1:10" ht="12.75" customHeight="1">
      <c r="A55" s="81"/>
      <c r="B55" s="81" t="s">
        <v>81</v>
      </c>
      <c r="C55" s="83" t="s">
        <v>114</v>
      </c>
      <c r="D55" s="54">
        <v>2023</v>
      </c>
      <c r="E55" s="54">
        <v>2023</v>
      </c>
      <c r="F55" s="82" t="s">
        <v>81</v>
      </c>
      <c r="G55" s="83" t="s">
        <v>114</v>
      </c>
      <c r="H55" s="54">
        <v>2023</v>
      </c>
      <c r="I55" s="54">
        <v>2023</v>
      </c>
    </row>
    <row r="56" spans="1:10">
      <c r="A56" s="81"/>
      <c r="B56" s="81"/>
      <c r="C56" s="83"/>
      <c r="D56" s="54" t="s">
        <v>93</v>
      </c>
      <c r="E56" s="54" t="s">
        <v>115</v>
      </c>
      <c r="F56" s="82"/>
      <c r="G56" s="83"/>
      <c r="H56" s="54" t="s">
        <v>93</v>
      </c>
      <c r="I56" s="54" t="s">
        <v>115</v>
      </c>
      <c r="J56" s="14"/>
    </row>
    <row r="57" spans="1:10">
      <c r="A57" s="81"/>
      <c r="B57" s="54">
        <v>1</v>
      </c>
      <c r="C57" s="54">
        <v>2</v>
      </c>
      <c r="D57" s="54">
        <v>3</v>
      </c>
      <c r="E57" s="54">
        <v>4</v>
      </c>
      <c r="F57" s="54">
        <v>1</v>
      </c>
      <c r="G57" s="54">
        <v>2</v>
      </c>
      <c r="H57" s="54">
        <v>3</v>
      </c>
      <c r="I57" s="54">
        <v>4</v>
      </c>
      <c r="J57" s="14"/>
    </row>
    <row r="58" spans="1:10">
      <c r="A58" s="10" t="s">
        <v>28</v>
      </c>
      <c r="B58" s="9"/>
      <c r="C58" s="9"/>
      <c r="D58" s="9"/>
      <c r="E58" s="9"/>
      <c r="F58" s="40"/>
      <c r="G58" s="40"/>
      <c r="H58" s="40"/>
      <c r="I58" s="40"/>
      <c r="J58" s="14"/>
    </row>
    <row r="59" spans="1:10">
      <c r="A59" s="17" t="s">
        <v>27</v>
      </c>
      <c r="B59" s="25">
        <f>B60+B61</f>
        <v>479607.02566430002</v>
      </c>
      <c r="C59" s="25">
        <f t="shared" ref="C59:H59" si="14">C60+C61</f>
        <v>43743.715990000004</v>
      </c>
      <c r="D59" s="25">
        <f t="shared" si="14"/>
        <v>76175.497796299998</v>
      </c>
      <c r="E59" s="25">
        <f>E61+E60</f>
        <v>72770.214065500011</v>
      </c>
      <c r="F59" s="37">
        <f t="shared" si="14"/>
        <v>14541928.643173225</v>
      </c>
      <c r="G59" s="37">
        <f t="shared" si="14"/>
        <v>1328122.125923147</v>
      </c>
      <c r="H59" s="37">
        <f t="shared" si="14"/>
        <v>1962892.9270769279</v>
      </c>
      <c r="I59" s="37">
        <f>I61+I60</f>
        <v>1930126.822005566</v>
      </c>
      <c r="J59" s="14"/>
    </row>
    <row r="60" spans="1:10">
      <c r="A60" s="12" t="s">
        <v>26</v>
      </c>
      <c r="B60" s="87">
        <v>40805.672632000002</v>
      </c>
      <c r="C60" s="87">
        <v>3626.9772010000002</v>
      </c>
      <c r="D60" s="87">
        <v>4884.2497300000005</v>
      </c>
      <c r="E60" s="87">
        <v>5107.7747300000001</v>
      </c>
      <c r="F60" s="88">
        <v>2726363.4196388316</v>
      </c>
      <c r="G60" s="88">
        <v>246930.65620431831</v>
      </c>
      <c r="H60" s="89">
        <v>345334.10519937635</v>
      </c>
      <c r="I60" s="88">
        <v>353815.21661320142</v>
      </c>
      <c r="J60" s="14"/>
    </row>
    <row r="61" spans="1:10">
      <c r="A61" s="12" t="s">
        <v>25</v>
      </c>
      <c r="B61" s="87">
        <v>438801.35303230002</v>
      </c>
      <c r="C61" s="87">
        <v>40116.738789000003</v>
      </c>
      <c r="D61" s="87">
        <v>71291.248066300002</v>
      </c>
      <c r="E61" s="87">
        <v>67662.439335500007</v>
      </c>
      <c r="F61" s="88">
        <v>11815565.223534394</v>
      </c>
      <c r="G61" s="88">
        <v>1081191.4697188286</v>
      </c>
      <c r="H61" s="89">
        <v>1617558.8218775515</v>
      </c>
      <c r="I61" s="88">
        <v>1576311.6053923646</v>
      </c>
      <c r="J61" s="14"/>
    </row>
    <row r="62" spans="1:10" ht="25.5">
      <c r="A62" s="17" t="s">
        <v>24</v>
      </c>
      <c r="B62" s="3">
        <f t="shared" ref="B62:H62" si="15">B63+B64</f>
        <v>40825.8470371</v>
      </c>
      <c r="C62" s="3">
        <f t="shared" si="15"/>
        <v>3274.1924070999994</v>
      </c>
      <c r="D62" s="3">
        <f t="shared" si="15"/>
        <v>3544.6688800000002</v>
      </c>
      <c r="E62" s="25">
        <f>E64+E63</f>
        <v>3319.1008000000002</v>
      </c>
      <c r="F62" s="41">
        <f t="shared" si="15"/>
        <v>83255957.956630409</v>
      </c>
      <c r="G62" s="41">
        <f t="shared" si="15"/>
        <v>6792274.2347105062</v>
      </c>
      <c r="H62" s="41">
        <f t="shared" si="15"/>
        <v>7327328.1759090135</v>
      </c>
      <c r="I62" s="37">
        <f>I64+I63</f>
        <v>7380910.8886800203</v>
      </c>
      <c r="J62" s="14"/>
    </row>
    <row r="63" spans="1:10">
      <c r="A63" s="6" t="s">
        <v>23</v>
      </c>
      <c r="B63" s="87">
        <v>9576.4606571000004</v>
      </c>
      <c r="C63" s="87">
        <v>780.50994710000009</v>
      </c>
      <c r="D63" s="87">
        <v>889.79087000000004</v>
      </c>
      <c r="E63" s="87">
        <v>834.55631000000005</v>
      </c>
      <c r="F63" s="89">
        <v>52139336.20994249</v>
      </c>
      <c r="G63" s="89">
        <v>4169925.6217338261</v>
      </c>
      <c r="H63" s="89">
        <v>4089461.7984197787</v>
      </c>
      <c r="I63" s="89">
        <v>4172937.6914173141</v>
      </c>
      <c r="J63" s="14"/>
    </row>
    <row r="64" spans="1:10">
      <c r="A64" s="6" t="s">
        <v>22</v>
      </c>
      <c r="B64" s="87">
        <v>31249.386379999996</v>
      </c>
      <c r="C64" s="87">
        <v>2493.6824599999995</v>
      </c>
      <c r="D64" s="87">
        <v>2654.8780099999999</v>
      </c>
      <c r="E64" s="87">
        <v>2484.5444900000002</v>
      </c>
      <c r="F64" s="89">
        <v>31116621.746687919</v>
      </c>
      <c r="G64" s="89">
        <v>2622348.61297668</v>
      </c>
      <c r="H64" s="89">
        <v>3237866.3774892348</v>
      </c>
      <c r="I64" s="89">
        <v>3207973.1972627067</v>
      </c>
      <c r="J64" s="14"/>
    </row>
    <row r="65" spans="1:10">
      <c r="A65" s="10" t="s">
        <v>21</v>
      </c>
      <c r="B65" s="16"/>
      <c r="C65" s="16"/>
      <c r="D65" s="9"/>
      <c r="E65" s="9"/>
      <c r="F65" s="42"/>
      <c r="G65" s="42"/>
      <c r="H65" s="40"/>
      <c r="I65" s="40"/>
      <c r="J65" s="14"/>
    </row>
    <row r="66" spans="1:10">
      <c r="A66" s="15" t="s">
        <v>20</v>
      </c>
      <c r="B66" s="3">
        <f t="shared" ref="B66:H66" si="16">B67+B68+B69</f>
        <v>65240.433819999998</v>
      </c>
      <c r="C66" s="3">
        <f>C67+C68+C69</f>
        <v>5296.6634600000007</v>
      </c>
      <c r="D66" s="3">
        <f t="shared" si="16"/>
        <v>5749.8164600000009</v>
      </c>
      <c r="E66" s="3">
        <f>E69+E68+E67</f>
        <v>5471.8627800000004</v>
      </c>
      <c r="F66" s="41">
        <f t="shared" si="16"/>
        <v>3111945.8905645148</v>
      </c>
      <c r="G66" s="41">
        <f t="shared" si="16"/>
        <v>256462.50718055101</v>
      </c>
      <c r="H66" s="41">
        <f t="shared" si="16"/>
        <v>272135.22456438711</v>
      </c>
      <c r="I66" s="41">
        <f>I69+I68+I67</f>
        <v>263672.93689285265</v>
      </c>
      <c r="J66" s="14"/>
    </row>
    <row r="67" spans="1:10">
      <c r="A67" s="12" t="s">
        <v>19</v>
      </c>
      <c r="B67" s="56">
        <v>62.372780000000006</v>
      </c>
      <c r="C67" s="56">
        <v>5.2928800000000003</v>
      </c>
      <c r="D67" s="56">
        <v>8.1257099999999998</v>
      </c>
      <c r="E67" s="56">
        <v>7.38842</v>
      </c>
      <c r="F67" s="58">
        <v>3130.2990601579904</v>
      </c>
      <c r="G67" s="58">
        <v>263.72891234599996</v>
      </c>
      <c r="H67" s="58">
        <v>385.49509337400002</v>
      </c>
      <c r="I67" s="58">
        <v>357.81649799299953</v>
      </c>
      <c r="J67" s="14"/>
    </row>
    <row r="68" spans="1:10">
      <c r="A68" s="12" t="s">
        <v>18</v>
      </c>
      <c r="B68" s="56">
        <v>64851.61116</v>
      </c>
      <c r="C68" s="56">
        <v>5263.1720700000005</v>
      </c>
      <c r="D68" s="56">
        <v>5708.9284900000002</v>
      </c>
      <c r="E68" s="56">
        <v>5433.0005700000002</v>
      </c>
      <c r="F68" s="58">
        <v>3097739.1405132604</v>
      </c>
      <c r="G68" s="58">
        <v>255218.03015804</v>
      </c>
      <c r="H68" s="58">
        <v>270588.25070571812</v>
      </c>
      <c r="I68" s="58">
        <v>262090.08864870161</v>
      </c>
      <c r="J68" s="14"/>
    </row>
    <row r="69" spans="1:10">
      <c r="A69" s="12" t="s">
        <v>17</v>
      </c>
      <c r="B69" s="56">
        <v>326.44988000000001</v>
      </c>
      <c r="C69" s="56">
        <v>28.198509999999999</v>
      </c>
      <c r="D69" s="56">
        <v>32.762259999999998</v>
      </c>
      <c r="E69" s="56">
        <v>31.473790000000001</v>
      </c>
      <c r="F69" s="58">
        <v>11076.45099109647</v>
      </c>
      <c r="G69" s="58">
        <v>980.74811016499996</v>
      </c>
      <c r="H69" s="58">
        <v>1161.4787652950001</v>
      </c>
      <c r="I69" s="58">
        <v>1225.031746158</v>
      </c>
      <c r="J69" s="14"/>
    </row>
    <row r="70" spans="1:10">
      <c r="A70" s="15" t="s">
        <v>16</v>
      </c>
      <c r="B70" s="3">
        <f t="shared" ref="B70:G70" si="17">B71+B72</f>
        <v>91.16925999999998</v>
      </c>
      <c r="C70" s="3">
        <f t="shared" si="17"/>
        <v>2.1917599999999999</v>
      </c>
      <c r="D70" s="3">
        <f>D71+D72</f>
        <v>2.4449100000000001</v>
      </c>
      <c r="E70" s="25">
        <f>E72+E71</f>
        <v>2.17292</v>
      </c>
      <c r="F70" s="41">
        <f t="shared" si="17"/>
        <v>728.45299749499964</v>
      </c>
      <c r="G70" s="41">
        <f t="shared" si="17"/>
        <v>20.464590911999998</v>
      </c>
      <c r="H70" s="41">
        <f>H71+H72</f>
        <v>24.666660323000006</v>
      </c>
      <c r="I70" s="37">
        <f>I72+I71</f>
        <v>21.460050403999997</v>
      </c>
      <c r="J70" s="14"/>
    </row>
    <row r="71" spans="1:10" s="14" customFormat="1">
      <c r="A71" s="12" t="s">
        <v>15</v>
      </c>
      <c r="B71" s="67">
        <v>79.421369999999982</v>
      </c>
      <c r="C71" s="67">
        <v>2.14778</v>
      </c>
      <c r="D71" s="87">
        <v>2.4288799999999999</v>
      </c>
      <c r="E71" s="87">
        <v>2.1618599999999999</v>
      </c>
      <c r="F71" s="90">
        <v>557.14148935699995</v>
      </c>
      <c r="G71" s="90">
        <v>20.264810848</v>
      </c>
      <c r="H71" s="88">
        <v>24.595769823000005</v>
      </c>
      <c r="I71" s="88">
        <v>21.413907353999996</v>
      </c>
    </row>
    <row r="72" spans="1:10">
      <c r="A72" s="12" t="s">
        <v>14</v>
      </c>
      <c r="B72" s="59">
        <v>11.74789</v>
      </c>
      <c r="C72" s="59">
        <v>4.3980000000000005E-2</v>
      </c>
      <c r="D72" s="59">
        <v>1.6029999999999999E-2</v>
      </c>
      <c r="E72" s="59">
        <v>1.106E-2</v>
      </c>
      <c r="F72" s="68">
        <v>171.31150813799971</v>
      </c>
      <c r="G72" s="68">
        <v>0.19978006399999998</v>
      </c>
      <c r="H72" s="66">
        <v>7.0890499999999995E-2</v>
      </c>
      <c r="I72" s="66">
        <v>4.6143049999999998E-2</v>
      </c>
      <c r="J72" s="14"/>
    </row>
    <row r="73" spans="1:10">
      <c r="A73" s="13" t="s">
        <v>13</v>
      </c>
      <c r="B73" s="3">
        <f t="shared" ref="B73:I73" si="18">B74</f>
        <v>11126.039999999999</v>
      </c>
      <c r="C73" s="3">
        <f t="shared" si="18"/>
        <v>928.45999999999992</v>
      </c>
      <c r="D73" s="3">
        <f t="shared" si="18"/>
        <v>963.46000000000015</v>
      </c>
      <c r="E73" s="3">
        <f t="shared" si="18"/>
        <v>918.43819999999982</v>
      </c>
      <c r="F73" s="41">
        <f t="shared" si="18"/>
        <v>299776.23999999993</v>
      </c>
      <c r="G73" s="41">
        <f t="shared" si="18"/>
        <v>24974.57</v>
      </c>
      <c r="H73" s="41">
        <f t="shared" si="18"/>
        <v>26202.859999999993</v>
      </c>
      <c r="I73" s="41">
        <f t="shared" si="18"/>
        <v>25483.159325100001</v>
      </c>
      <c r="J73" s="14"/>
    </row>
    <row r="74" spans="1:10" s="11" customFormat="1">
      <c r="A74" s="12" t="s">
        <v>12</v>
      </c>
      <c r="B74" s="59">
        <v>11126.039999999999</v>
      </c>
      <c r="C74" s="59">
        <v>928.45999999999992</v>
      </c>
      <c r="D74" s="59">
        <v>963.46000000000015</v>
      </c>
      <c r="E74" s="59">
        <v>918.43819999999982</v>
      </c>
      <c r="F74" s="62">
        <v>299776.23999999993</v>
      </c>
      <c r="G74" s="62">
        <v>24974.57</v>
      </c>
      <c r="H74" s="62">
        <v>26202.859999999993</v>
      </c>
      <c r="I74" s="62">
        <v>25483.159325100001</v>
      </c>
      <c r="J74" s="14"/>
    </row>
    <row r="75" spans="1:10" s="11" customFormat="1">
      <c r="A75" s="84"/>
      <c r="B75" s="84"/>
      <c r="C75" s="84"/>
      <c r="D75" s="84"/>
      <c r="E75" s="84"/>
      <c r="F75" s="69"/>
      <c r="G75" s="69"/>
      <c r="H75" s="69"/>
      <c r="I75" s="69"/>
      <c r="J75" s="14"/>
    </row>
    <row r="76" spans="1:10">
      <c r="A76" s="73" t="s">
        <v>11</v>
      </c>
      <c r="B76" s="73"/>
      <c r="C76" s="73"/>
      <c r="D76" s="73"/>
      <c r="E76" s="73"/>
      <c r="F76" s="1"/>
      <c r="G76" s="1"/>
      <c r="H76" s="1"/>
      <c r="I76" s="52"/>
    </row>
    <row r="77" spans="1:10" ht="12.75" customHeight="1">
      <c r="A77" s="81"/>
      <c r="B77" s="81" t="s">
        <v>82</v>
      </c>
      <c r="C77" s="83" t="s">
        <v>114</v>
      </c>
      <c r="D77" s="54">
        <v>2023</v>
      </c>
      <c r="E77" s="54">
        <v>2023</v>
      </c>
      <c r="F77" s="1"/>
      <c r="G77" s="1"/>
      <c r="H77" s="1"/>
      <c r="I77" s="52"/>
    </row>
    <row r="78" spans="1:10">
      <c r="A78" s="81"/>
      <c r="B78" s="81"/>
      <c r="C78" s="83"/>
      <c r="D78" s="54" t="s">
        <v>93</v>
      </c>
      <c r="E78" s="54" t="s">
        <v>115</v>
      </c>
      <c r="F78" s="1"/>
      <c r="G78" s="1"/>
      <c r="H78" s="1"/>
      <c r="I78" s="52"/>
    </row>
    <row r="79" spans="1:10">
      <c r="A79" s="81"/>
      <c r="B79" s="54">
        <v>1</v>
      </c>
      <c r="C79" s="54">
        <v>2</v>
      </c>
      <c r="D79" s="54">
        <v>3</v>
      </c>
      <c r="E79" s="54">
        <v>4</v>
      </c>
      <c r="F79" s="1"/>
      <c r="G79" s="1"/>
      <c r="H79" s="1"/>
      <c r="I79" s="1"/>
    </row>
    <row r="80" spans="1:10">
      <c r="A80" s="10" t="s">
        <v>10</v>
      </c>
      <c r="B80" s="9"/>
      <c r="C80" s="9"/>
      <c r="D80" s="9"/>
      <c r="E80" s="9"/>
      <c r="F80" s="1"/>
      <c r="G80" s="1"/>
      <c r="H80" s="1"/>
      <c r="I80" s="1"/>
    </row>
    <row r="81" spans="1:9">
      <c r="A81" s="4" t="s">
        <v>9</v>
      </c>
      <c r="B81" s="3">
        <f>B82+B83</f>
        <v>9912.93037</v>
      </c>
      <c r="C81" s="3">
        <f>C82+C83</f>
        <v>10067.735279999999</v>
      </c>
      <c r="D81" s="3">
        <f t="shared" ref="D81" si="19">D82+D83</f>
        <v>10280.331170000001</v>
      </c>
      <c r="E81" s="3">
        <f>E83+E82</f>
        <v>10374.87305</v>
      </c>
      <c r="F81" s="1"/>
      <c r="G81" s="1"/>
      <c r="H81" s="1"/>
      <c r="I81" s="1"/>
    </row>
    <row r="82" spans="1:9">
      <c r="A82" s="6" t="s">
        <v>8</v>
      </c>
      <c r="B82" s="70">
        <v>736.27329999999995</v>
      </c>
      <c r="C82" s="70">
        <v>717.07614000000001</v>
      </c>
      <c r="D82" s="56">
        <v>824.52029000000005</v>
      </c>
      <c r="E82" s="56">
        <v>833.65755999999999</v>
      </c>
      <c r="F82" s="1"/>
      <c r="G82" s="1"/>
      <c r="H82" s="1"/>
      <c r="I82" s="1"/>
    </row>
    <row r="83" spans="1:9">
      <c r="A83" s="6" t="s">
        <v>7</v>
      </c>
      <c r="B83" s="70">
        <v>9176.6570699999993</v>
      </c>
      <c r="C83" s="70">
        <v>9350.6591399999998</v>
      </c>
      <c r="D83" s="56">
        <v>9455.8108800000009</v>
      </c>
      <c r="E83" s="56">
        <v>9541.2154900000005</v>
      </c>
      <c r="F83" s="1"/>
      <c r="G83" s="1"/>
      <c r="H83" s="1"/>
      <c r="I83" s="1"/>
    </row>
    <row r="84" spans="1:9">
      <c r="A84" s="8" t="s">
        <v>6</v>
      </c>
      <c r="B84" s="3">
        <f t="shared" ref="B84:D84" si="20">B85+B86</f>
        <v>15553.688900000001</v>
      </c>
      <c r="C84" s="3">
        <f t="shared" si="20"/>
        <v>15652.057636199999</v>
      </c>
      <c r="D84" s="3">
        <f t="shared" si="20"/>
        <v>16029.291950000001</v>
      </c>
      <c r="E84" s="3">
        <f>E86+E85</f>
        <v>16109.652020000001</v>
      </c>
      <c r="F84" s="1"/>
      <c r="G84" s="1"/>
      <c r="H84" s="1"/>
      <c r="I84" s="1"/>
    </row>
    <row r="85" spans="1:9">
      <c r="A85" s="7" t="s">
        <v>5</v>
      </c>
      <c r="B85" s="70">
        <v>12787.926240000001</v>
      </c>
      <c r="C85" s="70">
        <v>12942.2803262</v>
      </c>
      <c r="D85" s="70">
        <v>13244.338250000001</v>
      </c>
      <c r="E85" s="70">
        <v>13335.09856</v>
      </c>
      <c r="F85" s="1"/>
      <c r="G85" s="1"/>
      <c r="H85" s="1"/>
      <c r="I85" s="1"/>
    </row>
    <row r="86" spans="1:9">
      <c r="A86" s="7" t="s">
        <v>4</v>
      </c>
      <c r="B86" s="70">
        <v>2765.7626599999999</v>
      </c>
      <c r="C86" s="70">
        <v>2709.7773099999999</v>
      </c>
      <c r="D86" s="70">
        <v>2784.9537</v>
      </c>
      <c r="E86" s="70">
        <v>2774.5534600000001</v>
      </c>
      <c r="F86" s="1"/>
      <c r="G86" s="1"/>
      <c r="H86" s="1"/>
      <c r="I86" s="1"/>
    </row>
    <row r="87" spans="1:9">
      <c r="A87" s="4" t="s">
        <v>78</v>
      </c>
      <c r="B87" s="3">
        <f t="shared" ref="B87:C87" si="21">B88+B89</f>
        <v>2.5173999999999999</v>
      </c>
      <c r="C87" s="3">
        <f t="shared" si="21"/>
        <v>2.47105</v>
      </c>
      <c r="D87" s="3">
        <f>D88+D89</f>
        <v>2.5769300000000004</v>
      </c>
      <c r="E87" s="3">
        <f>E88+E89</f>
        <v>2.5687899999999999</v>
      </c>
      <c r="F87" s="1"/>
      <c r="G87" s="1"/>
      <c r="H87" s="1"/>
      <c r="I87" s="1"/>
    </row>
    <row r="88" spans="1:9">
      <c r="A88" s="6" t="s">
        <v>79</v>
      </c>
      <c r="B88" s="71">
        <v>2.20241</v>
      </c>
      <c r="C88" s="71">
        <v>2.1621600000000001</v>
      </c>
      <c r="D88" s="71">
        <v>2.2081400000000002</v>
      </c>
      <c r="E88" s="71">
        <v>2.20723</v>
      </c>
      <c r="F88" s="1"/>
      <c r="G88" s="1"/>
      <c r="H88" s="1"/>
      <c r="I88" s="1"/>
    </row>
    <row r="89" spans="1:9">
      <c r="A89" s="6" t="s">
        <v>3</v>
      </c>
      <c r="B89" s="71">
        <v>0.31498999999999999</v>
      </c>
      <c r="C89" s="56">
        <v>0.30889</v>
      </c>
      <c r="D89" s="56">
        <v>0.36879000000000001</v>
      </c>
      <c r="E89" s="56">
        <v>0.36155999999999999</v>
      </c>
      <c r="F89" s="1"/>
      <c r="G89" s="1"/>
      <c r="H89" s="1"/>
      <c r="I89" s="1"/>
    </row>
    <row r="90" spans="1:9">
      <c r="A90" s="5" t="s">
        <v>2</v>
      </c>
      <c r="B90" s="22">
        <v>9.158339999999999</v>
      </c>
      <c r="C90" s="22">
        <v>8.506079999999999</v>
      </c>
      <c r="D90" s="22">
        <v>14.745480000000001</v>
      </c>
      <c r="E90" s="22">
        <v>15.5944</v>
      </c>
      <c r="F90" s="1"/>
      <c r="G90" s="1"/>
      <c r="H90" s="1"/>
      <c r="I90" s="1"/>
    </row>
    <row r="91" spans="1:9">
      <c r="A91" s="4" t="s">
        <v>1</v>
      </c>
      <c r="B91" s="22">
        <v>60.701419999999999</v>
      </c>
      <c r="C91" s="22">
        <v>58.338700000000003</v>
      </c>
      <c r="D91" s="22">
        <v>76.574119999999994</v>
      </c>
      <c r="E91" s="22">
        <v>77.582639999999998</v>
      </c>
      <c r="F91" s="1"/>
      <c r="G91" s="1"/>
      <c r="H91" s="1"/>
      <c r="I91" s="1"/>
    </row>
    <row r="92" spans="1:9">
      <c r="A92" s="5" t="s">
        <v>0</v>
      </c>
      <c r="B92" s="22">
        <v>49.717790000000001</v>
      </c>
      <c r="C92" s="22">
        <v>48.271039999999999</v>
      </c>
      <c r="D92" s="22">
        <v>50.574939999999998</v>
      </c>
      <c r="E92" s="22">
        <v>52.223300000000002</v>
      </c>
      <c r="F92" s="1"/>
      <c r="G92" s="1"/>
      <c r="H92" s="1"/>
      <c r="I92" s="1"/>
    </row>
    <row r="93" spans="1:9">
      <c r="A93" s="5" t="s">
        <v>70</v>
      </c>
      <c r="B93" s="22">
        <v>1727.3361500000001</v>
      </c>
      <c r="C93" s="22">
        <v>1600.19118</v>
      </c>
      <c r="D93" s="22">
        <v>2442.34238</v>
      </c>
      <c r="E93" s="22">
        <v>2500.8941399999999</v>
      </c>
      <c r="F93" s="1"/>
      <c r="G93" s="1"/>
      <c r="H93" s="1"/>
      <c r="I93" s="1"/>
    </row>
    <row r="94" spans="1:9">
      <c r="A94" s="80"/>
      <c r="B94" s="80"/>
      <c r="C94" s="80"/>
      <c r="D94" s="80"/>
      <c r="E94" s="80"/>
      <c r="F94" s="1"/>
      <c r="G94" s="1"/>
      <c r="H94" s="1"/>
      <c r="I94" s="1"/>
    </row>
    <row r="95" spans="1:9">
      <c r="A95" s="73" t="s">
        <v>97</v>
      </c>
      <c r="B95" s="73"/>
      <c r="C95" s="73"/>
      <c r="D95" s="73"/>
      <c r="E95" s="73"/>
      <c r="F95" s="1"/>
      <c r="G95" s="1"/>
      <c r="H95" s="1"/>
      <c r="I95" s="1"/>
    </row>
    <row r="96" spans="1:9" ht="30.75" customHeight="1">
      <c r="A96" s="55"/>
      <c r="B96" s="75" t="s">
        <v>98</v>
      </c>
      <c r="C96" s="75"/>
      <c r="D96" s="75"/>
      <c r="E96" s="75"/>
      <c r="F96" s="1"/>
      <c r="G96" s="1"/>
      <c r="H96" s="1"/>
      <c r="I96" s="1"/>
    </row>
    <row r="97" spans="1:13" ht="12.75" customHeight="1">
      <c r="A97" s="76"/>
      <c r="B97" s="76" t="s">
        <v>30</v>
      </c>
      <c r="C97" s="76"/>
      <c r="D97" s="76" t="s">
        <v>29</v>
      </c>
      <c r="E97" s="76"/>
      <c r="F97" s="1"/>
      <c r="G97" s="1"/>
      <c r="H97" s="1"/>
      <c r="I97" s="1"/>
    </row>
    <row r="98" spans="1:13" ht="12.75" customHeight="1">
      <c r="A98" s="76"/>
      <c r="B98" s="53">
        <v>2023</v>
      </c>
      <c r="C98" s="53">
        <v>2023</v>
      </c>
      <c r="D98" s="53">
        <v>2023</v>
      </c>
      <c r="E98" s="53">
        <v>2023</v>
      </c>
      <c r="F98" s="1"/>
      <c r="G98" s="1"/>
      <c r="H98" s="1"/>
      <c r="I98" s="1"/>
    </row>
    <row r="99" spans="1:13" s="52" customFormat="1" ht="12.75" customHeight="1">
      <c r="A99" s="76"/>
      <c r="B99" s="53" t="s">
        <v>93</v>
      </c>
      <c r="C99" s="53" t="s">
        <v>115</v>
      </c>
      <c r="D99" s="53" t="s">
        <v>93</v>
      </c>
      <c r="E99" s="53" t="s">
        <v>115</v>
      </c>
      <c r="F99" s="1"/>
      <c r="G99" s="1"/>
      <c r="H99" s="1"/>
      <c r="I99" s="1"/>
    </row>
    <row r="100" spans="1:13" s="52" customFormat="1" ht="12.75" customHeight="1">
      <c r="A100" s="15" t="s">
        <v>99</v>
      </c>
      <c r="B100" s="3">
        <f t="shared" ref="B100:C100" si="22">B101+B104</f>
        <v>77.244249999999994</v>
      </c>
      <c r="C100" s="3">
        <f t="shared" si="22"/>
        <v>70.692810000000009</v>
      </c>
      <c r="D100" s="41">
        <f>D101+D104</f>
        <v>6331.3467288835363</v>
      </c>
      <c r="E100" s="41">
        <f>E101+E104</f>
        <v>5720.7600995467974</v>
      </c>
      <c r="F100" s="1"/>
      <c r="G100" s="1"/>
      <c r="H100" s="1"/>
      <c r="I100" s="1"/>
      <c r="J100" s="72"/>
      <c r="K100" s="72"/>
      <c r="L100" s="72"/>
      <c r="M100" s="72"/>
    </row>
    <row r="101" spans="1:13" s="52" customFormat="1">
      <c r="A101" s="15" t="s">
        <v>100</v>
      </c>
      <c r="B101" s="3">
        <f t="shared" ref="B101:E101" si="23">B102+B103</f>
        <v>42.856439999999999</v>
      </c>
      <c r="C101" s="3">
        <f t="shared" si="23"/>
        <v>40.697940000000003</v>
      </c>
      <c r="D101" s="41">
        <f t="shared" si="23"/>
        <v>4337.3613035931994</v>
      </c>
      <c r="E101" s="41">
        <f t="shared" si="23"/>
        <v>4097.841900666328</v>
      </c>
      <c r="F101" s="1"/>
      <c r="G101" s="1"/>
      <c r="H101" s="1"/>
      <c r="I101" s="1"/>
      <c r="J101" s="72"/>
      <c r="K101" s="72"/>
      <c r="L101" s="72"/>
      <c r="M101" s="72"/>
    </row>
    <row r="102" spans="1:13">
      <c r="A102" s="12" t="s">
        <v>101</v>
      </c>
      <c r="B102" s="91">
        <v>14.074540000000001</v>
      </c>
      <c r="C102" s="91">
        <v>13.73587</v>
      </c>
      <c r="D102" s="92">
        <v>1186.7005437065191</v>
      </c>
      <c r="E102" s="92">
        <v>1116.5013066240786</v>
      </c>
      <c r="F102" s="1"/>
      <c r="G102" s="1"/>
      <c r="H102" s="1"/>
      <c r="I102" s="1"/>
      <c r="J102" s="72"/>
      <c r="K102" s="72"/>
      <c r="L102" s="72"/>
      <c r="M102" s="72"/>
    </row>
    <row r="103" spans="1:13">
      <c r="A103" s="12" t="s">
        <v>102</v>
      </c>
      <c r="B103" s="91">
        <v>28.7819</v>
      </c>
      <c r="C103" s="91">
        <v>26.962070000000001</v>
      </c>
      <c r="D103" s="92">
        <v>3150.6607598866808</v>
      </c>
      <c r="E103" s="92">
        <v>2981.3405940422499</v>
      </c>
      <c r="F103" s="1"/>
      <c r="G103" s="1"/>
      <c r="H103" s="1"/>
      <c r="I103" s="1"/>
      <c r="J103" s="72"/>
      <c r="K103" s="72"/>
      <c r="L103" s="72"/>
      <c r="M103" s="72"/>
    </row>
    <row r="104" spans="1:13">
      <c r="A104" s="15" t="s">
        <v>7</v>
      </c>
      <c r="B104" s="3">
        <f t="shared" ref="B104:E104" si="24">B105+B106</f>
        <v>34.387810000000002</v>
      </c>
      <c r="C104" s="3">
        <f t="shared" si="24"/>
        <v>29.994869999999999</v>
      </c>
      <c r="D104" s="41">
        <f t="shared" si="24"/>
        <v>1993.9854252903372</v>
      </c>
      <c r="E104" s="41">
        <f t="shared" si="24"/>
        <v>1622.9181988804696</v>
      </c>
      <c r="F104" s="1"/>
      <c r="G104" s="1"/>
      <c r="H104" s="1"/>
      <c r="I104" s="1"/>
      <c r="J104" s="72"/>
      <c r="K104" s="72"/>
      <c r="L104" s="72"/>
      <c r="M104" s="72"/>
    </row>
    <row r="105" spans="1:13">
      <c r="A105" s="12" t="s">
        <v>103</v>
      </c>
      <c r="B105" s="91">
        <v>14.11435</v>
      </c>
      <c r="C105" s="91">
        <v>12.57601</v>
      </c>
      <c r="D105" s="92">
        <v>626.10952979167723</v>
      </c>
      <c r="E105" s="92">
        <v>545.44602209723416</v>
      </c>
      <c r="F105" s="1"/>
      <c r="G105" s="1"/>
      <c r="H105" s="1"/>
      <c r="I105" s="1"/>
      <c r="J105" s="72"/>
      <c r="K105" s="72"/>
      <c r="L105" s="72"/>
      <c r="M105" s="72"/>
    </row>
    <row r="106" spans="1:13">
      <c r="A106" s="47" t="s">
        <v>104</v>
      </c>
      <c r="B106" s="91">
        <v>20.27346</v>
      </c>
      <c r="C106" s="91">
        <v>17.418859999999999</v>
      </c>
      <c r="D106" s="92">
        <v>1367.8758954986599</v>
      </c>
      <c r="E106" s="92">
        <v>1077.4721767832355</v>
      </c>
      <c r="F106" s="1"/>
      <c r="G106" s="1"/>
      <c r="H106" s="1"/>
      <c r="I106" s="1"/>
      <c r="J106" s="72"/>
      <c r="K106" s="72"/>
      <c r="L106" s="72"/>
      <c r="M106" s="72"/>
    </row>
    <row r="107" spans="1:13">
      <c r="A107" s="15" t="s">
        <v>105</v>
      </c>
      <c r="B107" s="3">
        <f t="shared" ref="B107:E107" si="25">B108+B109</f>
        <v>22.867900000000002</v>
      </c>
      <c r="C107" s="3">
        <f t="shared" si="25"/>
        <v>21.630589999999998</v>
      </c>
      <c r="D107" s="41">
        <f t="shared" si="25"/>
        <v>940.21383605577751</v>
      </c>
      <c r="E107" s="41">
        <f t="shared" si="25"/>
        <v>833.0026895677255</v>
      </c>
      <c r="F107" s="1"/>
      <c r="G107" s="1"/>
      <c r="H107" s="1"/>
      <c r="I107" s="1"/>
      <c r="J107" s="72"/>
      <c r="K107" s="72"/>
      <c r="L107" s="72"/>
      <c r="M107" s="72"/>
    </row>
    <row r="108" spans="1:13">
      <c r="A108" s="48" t="s">
        <v>106</v>
      </c>
      <c r="B108" s="91">
        <v>19.794740000000001</v>
      </c>
      <c r="C108" s="91">
        <v>18.785329999999998</v>
      </c>
      <c r="D108" s="92">
        <v>705.76050673324517</v>
      </c>
      <c r="E108" s="92">
        <v>641.12159729453401</v>
      </c>
      <c r="F108" s="1"/>
      <c r="G108" s="1"/>
      <c r="H108" s="1"/>
      <c r="I108" s="1"/>
      <c r="J108" s="72"/>
      <c r="K108" s="72"/>
      <c r="L108" s="72"/>
      <c r="M108" s="72"/>
    </row>
    <row r="109" spans="1:13">
      <c r="A109" s="12" t="s">
        <v>107</v>
      </c>
      <c r="B109" s="91">
        <v>3.0731600000000001</v>
      </c>
      <c r="C109" s="91">
        <v>2.8452600000000001</v>
      </c>
      <c r="D109" s="92">
        <v>234.45332932253231</v>
      </c>
      <c r="E109" s="92">
        <v>191.88109227319146</v>
      </c>
      <c r="F109" s="1"/>
      <c r="G109" s="1"/>
      <c r="H109" s="1"/>
      <c r="I109" s="1"/>
      <c r="J109" s="72"/>
      <c r="K109" s="72"/>
      <c r="L109" s="72"/>
      <c r="M109" s="72"/>
    </row>
    <row r="110" spans="1:13">
      <c r="A110" s="15" t="s">
        <v>108</v>
      </c>
      <c r="B110" s="3">
        <f t="shared" ref="B110" si="26">B111+B112+B113</f>
        <v>6.5424299999999995</v>
      </c>
      <c r="C110" s="3">
        <f>C111+C112+C113</f>
        <v>6.2577700000000007</v>
      </c>
      <c r="D110" s="41">
        <f t="shared" ref="D110:E110" si="27">D111+D112+D113</f>
        <v>1667.6399781445059</v>
      </c>
      <c r="E110" s="41">
        <f t="shared" si="27"/>
        <v>1506.502328053964</v>
      </c>
      <c r="F110" s="1"/>
      <c r="G110" s="1"/>
      <c r="H110" s="1"/>
      <c r="I110" s="1"/>
      <c r="J110" s="72"/>
      <c r="K110" s="72"/>
      <c r="L110" s="72"/>
      <c r="M110" s="72"/>
    </row>
    <row r="111" spans="1:13">
      <c r="A111" s="12" t="s">
        <v>109</v>
      </c>
      <c r="B111" s="91">
        <v>0.21984000000000001</v>
      </c>
      <c r="C111" s="91">
        <v>0.22069</v>
      </c>
      <c r="D111" s="92">
        <v>34.770334200551382</v>
      </c>
      <c r="E111" s="92">
        <v>35.983747988948586</v>
      </c>
      <c r="F111" s="1"/>
      <c r="G111" s="1"/>
      <c r="H111" s="1"/>
      <c r="I111" s="1"/>
      <c r="J111" s="72"/>
      <c r="K111" s="72"/>
      <c r="L111" s="72"/>
      <c r="M111" s="72"/>
    </row>
    <row r="112" spans="1:13">
      <c r="A112" s="12" t="s">
        <v>110</v>
      </c>
      <c r="B112" s="91">
        <v>4.5484200000000001</v>
      </c>
      <c r="C112" s="91">
        <v>4.3594600000000003</v>
      </c>
      <c r="D112" s="92">
        <v>884.00256081080079</v>
      </c>
      <c r="E112" s="92">
        <v>868.28763242434923</v>
      </c>
      <c r="F112" s="1"/>
      <c r="G112" s="1"/>
      <c r="H112" s="1"/>
      <c r="I112" s="1"/>
      <c r="J112" s="72"/>
      <c r="K112" s="72"/>
      <c r="L112" s="72"/>
      <c r="M112" s="72"/>
    </row>
    <row r="113" spans="1:13">
      <c r="A113" s="47" t="s">
        <v>111</v>
      </c>
      <c r="B113" s="91">
        <v>1.77417</v>
      </c>
      <c r="C113" s="91">
        <v>1.6776199999999999</v>
      </c>
      <c r="D113" s="92">
        <v>748.86708313315376</v>
      </c>
      <c r="E113" s="92">
        <v>602.23094764066605</v>
      </c>
      <c r="F113" s="1"/>
      <c r="G113" s="1"/>
      <c r="H113" s="1"/>
      <c r="I113" s="1"/>
      <c r="J113" s="72"/>
      <c r="K113" s="72"/>
      <c r="L113" s="72"/>
      <c r="M113" s="72"/>
    </row>
    <row r="114" spans="1:13">
      <c r="A114" s="18" t="s">
        <v>112</v>
      </c>
      <c r="B114" s="3">
        <f t="shared" ref="B114:E114" si="28">B100+B107+B110</f>
        <v>106.65458</v>
      </c>
      <c r="C114" s="3">
        <f t="shared" si="28"/>
        <v>98.581170000000014</v>
      </c>
      <c r="D114" s="41">
        <f t="shared" si="28"/>
        <v>8939.2005430838199</v>
      </c>
      <c r="E114" s="41">
        <f t="shared" si="28"/>
        <v>8060.2651171684865</v>
      </c>
      <c r="F114" s="1"/>
      <c r="G114" s="1"/>
      <c r="H114" s="1"/>
      <c r="I114" s="1"/>
      <c r="J114" s="72"/>
      <c r="K114" s="72"/>
      <c r="L114" s="72"/>
      <c r="M114" s="72"/>
    </row>
    <row r="115" spans="1:13">
      <c r="A115" s="77"/>
      <c r="B115" s="78"/>
      <c r="C115" s="78"/>
      <c r="D115" s="78"/>
      <c r="E115" s="79"/>
      <c r="F115" s="1"/>
      <c r="G115" s="1"/>
      <c r="H115" s="1"/>
      <c r="I115" s="1"/>
    </row>
    <row r="116" spans="1:13">
      <c r="A116" s="73" t="s">
        <v>113</v>
      </c>
      <c r="B116" s="73"/>
      <c r="C116" s="73"/>
      <c r="D116" s="73"/>
      <c r="E116" s="73"/>
      <c r="F116" s="1"/>
      <c r="G116" s="1"/>
      <c r="H116" s="1"/>
      <c r="I116" s="1"/>
    </row>
    <row r="117" spans="1:13" ht="75">
      <c r="A117" s="49"/>
      <c r="B117" s="50" t="s">
        <v>84</v>
      </c>
      <c r="C117" s="50" t="s">
        <v>85</v>
      </c>
      <c r="D117" s="51" t="s">
        <v>86</v>
      </c>
      <c r="E117" s="51" t="s">
        <v>87</v>
      </c>
      <c r="F117" s="1"/>
      <c r="G117" s="1"/>
      <c r="H117" s="1"/>
      <c r="I117" s="1"/>
    </row>
    <row r="118" spans="1:13">
      <c r="A118" s="29" t="s">
        <v>89</v>
      </c>
      <c r="B118" s="22">
        <v>1.7149000000000001</v>
      </c>
      <c r="C118" s="46">
        <v>249.42306497617002</v>
      </c>
      <c r="D118" s="22">
        <v>58177.40870604699</v>
      </c>
      <c r="E118" s="22" t="s">
        <v>88</v>
      </c>
      <c r="F118" s="1"/>
      <c r="G118" s="1"/>
      <c r="H118" s="1"/>
      <c r="I118" s="1"/>
    </row>
    <row r="119" spans="1:13">
      <c r="A119" s="29" t="s">
        <v>90</v>
      </c>
      <c r="B119" s="22">
        <v>1.7935700000000001</v>
      </c>
      <c r="C119" s="46">
        <v>219.73065952300001</v>
      </c>
      <c r="D119" s="22">
        <v>59533.352938552714</v>
      </c>
      <c r="E119" s="22" t="s">
        <v>88</v>
      </c>
      <c r="F119" s="1"/>
      <c r="G119" s="1"/>
      <c r="H119" s="1"/>
      <c r="I119" s="1"/>
    </row>
    <row r="120" spans="1:13">
      <c r="A120" s="29" t="s">
        <v>91</v>
      </c>
      <c r="B120" s="22">
        <v>2.05952</v>
      </c>
      <c r="C120" s="46">
        <v>257.04292809999998</v>
      </c>
      <c r="D120" s="22">
        <v>50620.685846127701</v>
      </c>
      <c r="E120" s="22" t="s">
        <v>92</v>
      </c>
      <c r="F120" s="1"/>
      <c r="G120" s="1"/>
      <c r="H120" s="1"/>
      <c r="I120" s="1"/>
    </row>
    <row r="121" spans="1:13">
      <c r="A121" s="29" t="s">
        <v>95</v>
      </c>
      <c r="B121" s="22">
        <v>1.5362199999999999</v>
      </c>
      <c r="C121" s="46">
        <v>204.26315059999999</v>
      </c>
      <c r="D121" s="22">
        <v>72426.752828370954</v>
      </c>
      <c r="E121" s="22" t="s">
        <v>94</v>
      </c>
      <c r="F121" s="1"/>
      <c r="G121" s="1"/>
      <c r="H121" s="1"/>
      <c r="I121" s="1"/>
    </row>
    <row r="122" spans="1:13">
      <c r="A122" s="29" t="s">
        <v>96</v>
      </c>
      <c r="B122" s="22">
        <v>1.5691999999999999</v>
      </c>
      <c r="C122" s="46">
        <v>194.9630324</v>
      </c>
      <c r="D122" s="22">
        <v>71681.438554677545</v>
      </c>
      <c r="E122" s="22" t="s">
        <v>118</v>
      </c>
      <c r="F122" s="1"/>
      <c r="G122" s="1"/>
      <c r="H122" s="1"/>
      <c r="I122" s="52"/>
    </row>
    <row r="123" spans="1:13">
      <c r="A123" s="29" t="s">
        <v>116</v>
      </c>
      <c r="B123" s="22">
        <v>2.2915700000000001</v>
      </c>
      <c r="C123" s="46">
        <v>316.65652360716501</v>
      </c>
      <c r="D123" s="22">
        <v>47018.002740479227</v>
      </c>
      <c r="E123" s="22" t="s">
        <v>117</v>
      </c>
      <c r="F123" s="1"/>
      <c r="G123" s="1"/>
      <c r="H123" s="1"/>
      <c r="I123" s="52"/>
    </row>
    <row r="124" spans="1:13" ht="12.75" customHeight="1">
      <c r="A124" s="74" t="s">
        <v>119</v>
      </c>
      <c r="B124" s="74"/>
      <c r="C124" s="74"/>
      <c r="D124" s="74"/>
      <c r="E124" s="74"/>
      <c r="F124" s="1"/>
      <c r="G124" s="1"/>
      <c r="H124" s="1"/>
      <c r="I124" s="52"/>
    </row>
    <row r="125" spans="1:13">
      <c r="A125" s="74"/>
      <c r="B125" s="74"/>
      <c r="C125" s="74"/>
      <c r="D125" s="74"/>
      <c r="E125" s="74"/>
      <c r="F125" s="1"/>
      <c r="G125" s="1"/>
      <c r="H125" s="1"/>
      <c r="I125" s="52"/>
    </row>
    <row r="126" spans="1:13">
      <c r="A126" s="74"/>
      <c r="B126" s="74"/>
      <c r="C126" s="74"/>
      <c r="D126" s="74"/>
      <c r="E126" s="74"/>
      <c r="F126" s="1"/>
      <c r="G126" s="1"/>
      <c r="H126" s="1"/>
      <c r="I126" s="52"/>
    </row>
    <row r="127" spans="1:13">
      <c r="A127" s="74"/>
      <c r="B127" s="74"/>
      <c r="C127" s="74"/>
      <c r="D127" s="74"/>
      <c r="E127" s="74"/>
      <c r="F127" s="1"/>
      <c r="G127" s="1"/>
      <c r="H127" s="1"/>
      <c r="I127" s="52"/>
    </row>
    <row r="128" spans="1:13">
      <c r="A128" s="74"/>
      <c r="B128" s="74"/>
      <c r="C128" s="74"/>
      <c r="D128" s="74"/>
      <c r="E128" s="74"/>
      <c r="F128" s="1"/>
      <c r="G128" s="1"/>
      <c r="H128" s="1"/>
      <c r="I128" s="52"/>
    </row>
    <row r="129" spans="1:9">
      <c r="A129" s="74"/>
      <c r="B129" s="74"/>
      <c r="C129" s="74"/>
      <c r="D129" s="74"/>
      <c r="E129" s="74"/>
      <c r="F129" s="1"/>
      <c r="G129" s="1"/>
      <c r="H129" s="1"/>
      <c r="I129" s="52"/>
    </row>
    <row r="130" spans="1:9">
      <c r="A130" s="74"/>
      <c r="B130" s="74"/>
      <c r="C130" s="74"/>
      <c r="D130" s="74"/>
      <c r="E130" s="74"/>
      <c r="F130" s="1"/>
      <c r="G130" s="1"/>
      <c r="H130" s="1"/>
      <c r="I130" s="52"/>
    </row>
    <row r="131" spans="1:9">
      <c r="A131" s="74"/>
      <c r="B131" s="74"/>
      <c r="C131" s="74"/>
      <c r="D131" s="74"/>
      <c r="E131" s="74"/>
      <c r="F131" s="1"/>
      <c r="G131" s="1"/>
      <c r="H131" s="1"/>
      <c r="I131" s="52"/>
    </row>
    <row r="132" spans="1:9">
      <c r="A132" s="74"/>
      <c r="B132" s="74"/>
      <c r="C132" s="74"/>
      <c r="D132" s="74"/>
      <c r="E132" s="74"/>
      <c r="F132" s="1"/>
      <c r="G132" s="1"/>
      <c r="H132" s="1"/>
      <c r="I132" s="52"/>
    </row>
    <row r="133" spans="1:9">
      <c r="A133" s="74"/>
      <c r="B133" s="74"/>
      <c r="C133" s="74"/>
      <c r="D133" s="74"/>
      <c r="E133" s="74"/>
      <c r="F133" s="1"/>
      <c r="G133" s="1"/>
      <c r="H133" s="1"/>
      <c r="I133" s="52"/>
    </row>
    <row r="134" spans="1:9">
      <c r="A134" s="74"/>
      <c r="B134" s="74"/>
      <c r="C134" s="74"/>
      <c r="D134" s="74"/>
      <c r="E134" s="74"/>
      <c r="F134" s="1"/>
      <c r="G134" s="1"/>
      <c r="H134" s="1"/>
      <c r="I134" s="52"/>
    </row>
    <row r="135" spans="1:9">
      <c r="A135" s="74"/>
      <c r="B135" s="74"/>
      <c r="C135" s="74"/>
      <c r="D135" s="74"/>
      <c r="E135" s="74"/>
      <c r="F135" s="1"/>
      <c r="G135" s="1"/>
      <c r="H135" s="1"/>
      <c r="I135" s="52"/>
    </row>
    <row r="136" spans="1:9">
      <c r="A136" s="74"/>
      <c r="B136" s="74"/>
      <c r="C136" s="74"/>
      <c r="D136" s="74"/>
      <c r="E136" s="74"/>
      <c r="F136" s="1"/>
      <c r="G136" s="1"/>
      <c r="H136" s="1"/>
      <c r="I136" s="52"/>
    </row>
    <row r="137" spans="1:9">
      <c r="A137" s="74"/>
      <c r="B137" s="74"/>
      <c r="C137" s="74"/>
      <c r="D137" s="74"/>
      <c r="E137" s="74"/>
      <c r="F137" s="1"/>
      <c r="G137" s="1"/>
      <c r="H137" s="1"/>
      <c r="I137" s="52"/>
    </row>
    <row r="138" spans="1:9">
      <c r="A138" s="74"/>
      <c r="B138" s="74"/>
      <c r="C138" s="74"/>
      <c r="D138" s="74"/>
      <c r="E138" s="74"/>
      <c r="F138" s="1"/>
      <c r="G138" s="1"/>
      <c r="H138" s="1"/>
      <c r="I138" s="52"/>
    </row>
    <row r="139" spans="1:9">
      <c r="C139" s="31"/>
      <c r="F139" s="1"/>
      <c r="G139" s="1"/>
      <c r="H139" s="1"/>
      <c r="I139" s="52"/>
    </row>
    <row r="140" spans="1:9">
      <c r="C140" s="31"/>
      <c r="F140" s="1"/>
      <c r="G140" s="1"/>
      <c r="H140" s="1"/>
      <c r="I140" s="52"/>
    </row>
    <row r="141" spans="1:9">
      <c r="C141" s="31"/>
      <c r="F141" s="1"/>
      <c r="G141" s="1"/>
      <c r="H141" s="1"/>
      <c r="I141" s="52"/>
    </row>
    <row r="142" spans="1:9">
      <c r="C142" s="31"/>
      <c r="F142" s="1"/>
      <c r="G142" s="1"/>
      <c r="H142" s="1"/>
      <c r="I142" s="52"/>
    </row>
    <row r="143" spans="1:9">
      <c r="C143" s="31"/>
      <c r="F143" s="1"/>
      <c r="G143" s="1"/>
      <c r="H143" s="1"/>
      <c r="I143" s="52"/>
    </row>
    <row r="144" spans="1:9">
      <c r="C144" s="31"/>
      <c r="F144" s="1"/>
      <c r="G144" s="1"/>
      <c r="H144" s="1"/>
      <c r="I144" s="52"/>
    </row>
    <row r="145" spans="3:9">
      <c r="C145" s="31"/>
      <c r="F145" s="1"/>
      <c r="G145" s="1"/>
      <c r="H145" s="1"/>
      <c r="I145" s="52"/>
    </row>
    <row r="146" spans="3:9">
      <c r="C146" s="31"/>
      <c r="F146" s="1"/>
      <c r="G146" s="1"/>
      <c r="H146" s="1"/>
      <c r="I146" s="52"/>
    </row>
    <row r="147" spans="3:9">
      <c r="C147" s="31"/>
      <c r="F147" s="1"/>
      <c r="G147" s="1"/>
      <c r="H147" s="1"/>
      <c r="I147" s="52"/>
    </row>
    <row r="148" spans="3:9">
      <c r="C148" s="31"/>
      <c r="F148" s="1"/>
      <c r="G148" s="1"/>
      <c r="H148" s="1"/>
      <c r="I148" s="52"/>
    </row>
    <row r="149" spans="3:9">
      <c r="C149" s="31"/>
      <c r="F149" s="1"/>
      <c r="G149" s="1"/>
      <c r="H149" s="1"/>
      <c r="I149" s="52"/>
    </row>
    <row r="150" spans="3:9">
      <c r="C150" s="31"/>
      <c r="F150" s="1"/>
      <c r="G150" s="1"/>
      <c r="H150" s="1"/>
      <c r="I150" s="52"/>
    </row>
    <row r="151" spans="3:9">
      <c r="C151" s="31"/>
      <c r="F151" s="1"/>
      <c r="G151" s="1"/>
      <c r="H151" s="1"/>
      <c r="I151" s="52"/>
    </row>
    <row r="152" spans="3:9">
      <c r="C152" s="31"/>
      <c r="F152" s="1"/>
      <c r="G152" s="1"/>
      <c r="H152" s="1"/>
      <c r="I152" s="52"/>
    </row>
    <row r="153" spans="3:9">
      <c r="C153" s="31"/>
      <c r="G153" s="44"/>
      <c r="I153" s="52"/>
    </row>
    <row r="154" spans="3:9">
      <c r="C154" s="31"/>
      <c r="G154" s="44"/>
      <c r="I154" s="52"/>
    </row>
    <row r="155" spans="3:9">
      <c r="C155" s="31"/>
      <c r="G155" s="44"/>
      <c r="I155" s="52"/>
    </row>
    <row r="156" spans="3:9">
      <c r="C156" s="31"/>
      <c r="G156" s="44"/>
      <c r="I156" s="52"/>
    </row>
    <row r="157" spans="3:9">
      <c r="C157" s="31"/>
      <c r="G157" s="44"/>
      <c r="I157" s="52"/>
    </row>
    <row r="158" spans="3:9">
      <c r="C158" s="31"/>
      <c r="G158" s="44"/>
      <c r="I158" s="52"/>
    </row>
    <row r="159" spans="3:9">
      <c r="C159" s="31"/>
      <c r="G159" s="44"/>
      <c r="I159" s="52"/>
    </row>
    <row r="160" spans="3:9">
      <c r="C160" s="31"/>
      <c r="G160" s="44"/>
      <c r="I160" s="52"/>
    </row>
    <row r="161" spans="3:9">
      <c r="C161" s="31"/>
      <c r="G161" s="44"/>
      <c r="I161" s="52"/>
    </row>
    <row r="162" spans="3:9">
      <c r="C162" s="31"/>
      <c r="G162" s="44"/>
      <c r="I162" s="52"/>
    </row>
    <row r="163" spans="3:9">
      <c r="C163" s="31"/>
      <c r="G163" s="44"/>
      <c r="I163" s="52"/>
    </row>
    <row r="164" spans="3:9">
      <c r="C164" s="31"/>
      <c r="G164" s="44"/>
      <c r="I164" s="52"/>
    </row>
    <row r="165" spans="3:9">
      <c r="C165" s="31"/>
      <c r="G165" s="44"/>
      <c r="I165" s="52"/>
    </row>
    <row r="166" spans="3:9">
      <c r="C166" s="31"/>
      <c r="G166" s="44"/>
      <c r="I166" s="52"/>
    </row>
    <row r="167" spans="3:9">
      <c r="C167" s="31"/>
      <c r="G167" s="44"/>
      <c r="I167" s="52"/>
    </row>
    <row r="168" spans="3:9">
      <c r="C168" s="31"/>
      <c r="G168" s="44"/>
      <c r="I168" s="52"/>
    </row>
    <row r="169" spans="3:9">
      <c r="C169" s="31"/>
      <c r="G169" s="44"/>
      <c r="I169" s="52"/>
    </row>
    <row r="170" spans="3:9">
      <c r="C170" s="31"/>
      <c r="G170" s="44"/>
      <c r="I170" s="52"/>
    </row>
    <row r="171" spans="3:9">
      <c r="C171" s="31"/>
      <c r="G171" s="44"/>
      <c r="I171" s="52"/>
    </row>
    <row r="172" spans="3:9">
      <c r="C172" s="31"/>
      <c r="G172" s="44"/>
      <c r="I172" s="52"/>
    </row>
    <row r="173" spans="3:9">
      <c r="C173" s="31"/>
      <c r="G173" s="44"/>
      <c r="I173" s="52"/>
    </row>
    <row r="174" spans="3:9">
      <c r="C174" s="31"/>
      <c r="G174" s="44"/>
      <c r="I174" s="52"/>
    </row>
    <row r="175" spans="3:9">
      <c r="C175" s="31"/>
      <c r="G175" s="44"/>
      <c r="I175" s="52"/>
    </row>
    <row r="176" spans="3:9">
      <c r="C176" s="31"/>
      <c r="G176" s="44"/>
      <c r="I176" s="52"/>
    </row>
    <row r="177" spans="3:9">
      <c r="C177" s="31"/>
      <c r="G177" s="44"/>
      <c r="I177" s="52"/>
    </row>
    <row r="178" spans="3:9">
      <c r="C178" s="31"/>
      <c r="G178" s="44"/>
      <c r="I178" s="52"/>
    </row>
    <row r="179" spans="3:9">
      <c r="C179" s="31"/>
      <c r="G179" s="44"/>
      <c r="I179" s="52"/>
    </row>
    <row r="180" spans="3:9">
      <c r="C180" s="31"/>
      <c r="G180" s="44"/>
      <c r="I180" s="52"/>
    </row>
    <row r="181" spans="3:9">
      <c r="C181" s="31"/>
      <c r="G181" s="44"/>
      <c r="I181" s="52"/>
    </row>
    <row r="182" spans="3:9">
      <c r="C182" s="31"/>
      <c r="G182" s="44"/>
      <c r="I182" s="52"/>
    </row>
    <row r="183" spans="3:9">
      <c r="C183" s="31"/>
      <c r="G183" s="44"/>
      <c r="I183" s="52"/>
    </row>
    <row r="184" spans="3:9">
      <c r="C184" s="31"/>
      <c r="G184" s="44"/>
      <c r="I184" s="52"/>
    </row>
    <row r="185" spans="3:9">
      <c r="C185" s="31"/>
      <c r="G185" s="44"/>
      <c r="I185" s="52"/>
    </row>
    <row r="186" spans="3:9">
      <c r="C186" s="31"/>
      <c r="G186" s="44"/>
      <c r="I186" s="52"/>
    </row>
    <row r="187" spans="3:9">
      <c r="C187" s="31"/>
      <c r="G187" s="44"/>
      <c r="I187" s="52"/>
    </row>
    <row r="188" spans="3:9">
      <c r="C188" s="31"/>
      <c r="G188" s="44"/>
      <c r="I188" s="52"/>
    </row>
    <row r="189" spans="3:9">
      <c r="C189" s="31"/>
      <c r="G189" s="44"/>
      <c r="I189" s="52"/>
    </row>
    <row r="190" spans="3:9">
      <c r="C190" s="31"/>
      <c r="G190" s="44"/>
      <c r="I190" s="52"/>
    </row>
    <row r="191" spans="3:9">
      <c r="C191" s="31"/>
      <c r="G191" s="44"/>
      <c r="I191" s="52"/>
    </row>
    <row r="192" spans="3:9">
      <c r="C192" s="31"/>
      <c r="G192" s="44"/>
      <c r="I192" s="52"/>
    </row>
    <row r="193" spans="3:9">
      <c r="C193" s="31"/>
      <c r="G193" s="44"/>
      <c r="I193" s="52"/>
    </row>
    <row r="194" spans="3:9">
      <c r="C194" s="31"/>
      <c r="G194" s="44"/>
      <c r="I194" s="52"/>
    </row>
    <row r="195" spans="3:9">
      <c r="C195" s="31"/>
      <c r="G195" s="44"/>
      <c r="I195" s="52"/>
    </row>
    <row r="196" spans="3:9">
      <c r="C196" s="31"/>
      <c r="G196" s="44"/>
      <c r="I196" s="52"/>
    </row>
    <row r="197" spans="3:9">
      <c r="C197" s="31"/>
      <c r="G197" s="44"/>
      <c r="I197" s="52"/>
    </row>
    <row r="198" spans="3:9">
      <c r="C198" s="31"/>
      <c r="G198" s="44"/>
      <c r="I198" s="52"/>
    </row>
    <row r="199" spans="3:9">
      <c r="C199" s="31"/>
      <c r="G199" s="44"/>
      <c r="I199" s="52"/>
    </row>
    <row r="200" spans="3:9">
      <c r="C200" s="31"/>
      <c r="G200" s="44"/>
      <c r="I200" s="52"/>
    </row>
    <row r="201" spans="3:9">
      <c r="C201" s="31"/>
      <c r="G201" s="44"/>
      <c r="I201" s="52"/>
    </row>
    <row r="202" spans="3:9">
      <c r="C202" s="31"/>
      <c r="G202" s="44"/>
      <c r="I202" s="52"/>
    </row>
    <row r="203" spans="3:9">
      <c r="C203" s="31"/>
      <c r="G203" s="44"/>
      <c r="I203" s="52"/>
    </row>
    <row r="204" spans="3:9">
      <c r="C204" s="31"/>
      <c r="G204" s="44"/>
      <c r="I204" s="52"/>
    </row>
    <row r="205" spans="3:9">
      <c r="C205" s="31"/>
      <c r="G205" s="44"/>
      <c r="I205" s="52"/>
    </row>
    <row r="206" spans="3:9">
      <c r="C206" s="31"/>
      <c r="G206" s="44"/>
      <c r="I206" s="52"/>
    </row>
    <row r="207" spans="3:9">
      <c r="C207" s="31"/>
      <c r="G207" s="44"/>
      <c r="I207" s="52"/>
    </row>
    <row r="208" spans="3:9">
      <c r="C208" s="31"/>
      <c r="G208" s="44"/>
      <c r="I208" s="52"/>
    </row>
    <row r="209" spans="3:7">
      <c r="C209" s="31"/>
      <c r="G209" s="44"/>
    </row>
    <row r="210" spans="3:7">
      <c r="C210" s="31"/>
      <c r="G210" s="44"/>
    </row>
    <row r="211" spans="3:7">
      <c r="C211" s="31"/>
      <c r="G211" s="44"/>
    </row>
    <row r="212" spans="3:7">
      <c r="C212" s="31"/>
      <c r="G212" s="44"/>
    </row>
    <row r="213" spans="3:7">
      <c r="C213" s="31"/>
      <c r="G213" s="44"/>
    </row>
    <row r="214" spans="3:7">
      <c r="C214" s="31"/>
      <c r="G214" s="44"/>
    </row>
    <row r="215" spans="3:7">
      <c r="C215" s="31"/>
      <c r="G215" s="44"/>
    </row>
    <row r="216" spans="3:7">
      <c r="C216" s="31"/>
      <c r="G216" s="44"/>
    </row>
    <row r="217" spans="3:7">
      <c r="C217" s="31"/>
      <c r="G217" s="44"/>
    </row>
    <row r="218" spans="3:7">
      <c r="C218" s="31"/>
      <c r="G218" s="44"/>
    </row>
    <row r="219" spans="3:7">
      <c r="C219" s="31"/>
      <c r="G219" s="44"/>
    </row>
    <row r="220" spans="3:7">
      <c r="C220" s="31"/>
      <c r="G220" s="44"/>
    </row>
    <row r="221" spans="3:7">
      <c r="C221" s="31"/>
      <c r="G221" s="44"/>
    </row>
    <row r="222" spans="3:7">
      <c r="C222" s="31"/>
      <c r="G222" s="44"/>
    </row>
    <row r="223" spans="3:7">
      <c r="C223" s="31"/>
      <c r="G223" s="44"/>
    </row>
    <row r="224" spans="3:7">
      <c r="C224" s="31"/>
      <c r="G224" s="44"/>
    </row>
    <row r="225" spans="3:7">
      <c r="C225" s="31"/>
      <c r="G225" s="44"/>
    </row>
    <row r="226" spans="3:7">
      <c r="C226" s="31"/>
      <c r="G226" s="44"/>
    </row>
    <row r="227" spans="3:7">
      <c r="C227" s="31"/>
      <c r="G227" s="44"/>
    </row>
    <row r="228" spans="3:7">
      <c r="C228" s="31"/>
      <c r="G228" s="44"/>
    </row>
    <row r="229" spans="3:7">
      <c r="C229" s="31"/>
      <c r="G229" s="44"/>
    </row>
    <row r="230" spans="3:7">
      <c r="C230" s="31"/>
      <c r="G230" s="44"/>
    </row>
    <row r="231" spans="3:7">
      <c r="C231" s="31"/>
      <c r="G231" s="44"/>
    </row>
    <row r="232" spans="3:7">
      <c r="C232" s="31"/>
      <c r="G232" s="44"/>
    </row>
    <row r="233" spans="3:7">
      <c r="C233" s="31"/>
      <c r="G233" s="44"/>
    </row>
    <row r="234" spans="3:7">
      <c r="C234" s="31"/>
      <c r="G234" s="44"/>
    </row>
    <row r="235" spans="3:7">
      <c r="C235" s="31"/>
      <c r="G235" s="44"/>
    </row>
    <row r="236" spans="3:7">
      <c r="C236" s="31"/>
      <c r="G236" s="44"/>
    </row>
    <row r="237" spans="3:7">
      <c r="C237" s="31"/>
      <c r="G237" s="44"/>
    </row>
    <row r="238" spans="3:7">
      <c r="C238" s="31"/>
      <c r="G238" s="44"/>
    </row>
    <row r="239" spans="3:7">
      <c r="C239" s="31"/>
      <c r="G239" s="44"/>
    </row>
    <row r="240" spans="3:7">
      <c r="C240" s="31"/>
      <c r="G240" s="44"/>
    </row>
    <row r="241" spans="3:7">
      <c r="C241" s="31"/>
      <c r="G241" s="44"/>
    </row>
    <row r="242" spans="3:7">
      <c r="C242" s="31"/>
      <c r="G242" s="44"/>
    </row>
    <row r="243" spans="3:7">
      <c r="C243" s="31"/>
      <c r="G243" s="44"/>
    </row>
    <row r="244" spans="3:7">
      <c r="C244" s="31"/>
      <c r="G244" s="44"/>
    </row>
    <row r="245" spans="3:7">
      <c r="C245" s="31"/>
      <c r="G245" s="44"/>
    </row>
    <row r="246" spans="3:7">
      <c r="C246" s="31"/>
      <c r="G246" s="44"/>
    </row>
    <row r="247" spans="3:7">
      <c r="C247" s="31"/>
      <c r="G247" s="44"/>
    </row>
    <row r="248" spans="3:7">
      <c r="C248" s="31"/>
      <c r="G248" s="44"/>
    </row>
    <row r="249" spans="3:7">
      <c r="C249" s="31"/>
      <c r="G249" s="44"/>
    </row>
    <row r="250" spans="3:7">
      <c r="C250" s="31"/>
      <c r="G250" s="44"/>
    </row>
    <row r="251" spans="3:7">
      <c r="C251" s="31"/>
      <c r="G251" s="44"/>
    </row>
    <row r="252" spans="3:7">
      <c r="C252" s="31"/>
      <c r="G252" s="44"/>
    </row>
    <row r="253" spans="3:7">
      <c r="C253" s="31"/>
      <c r="G253" s="44"/>
    </row>
    <row r="254" spans="3:7">
      <c r="C254" s="31"/>
      <c r="G254" s="44"/>
    </row>
    <row r="255" spans="3:7">
      <c r="C255" s="31"/>
      <c r="G255" s="44"/>
    </row>
    <row r="256" spans="3:7">
      <c r="C256" s="31"/>
      <c r="G256" s="44"/>
    </row>
    <row r="257" spans="3:7">
      <c r="C257" s="31"/>
      <c r="G257" s="44"/>
    </row>
    <row r="258" spans="3:7">
      <c r="C258" s="31"/>
      <c r="G258" s="44"/>
    </row>
    <row r="259" spans="3:7">
      <c r="C259" s="31"/>
      <c r="G259" s="44"/>
    </row>
    <row r="260" spans="3:7">
      <c r="C260" s="31"/>
      <c r="G260" s="44"/>
    </row>
    <row r="261" spans="3:7">
      <c r="C261" s="31"/>
      <c r="G261" s="44"/>
    </row>
    <row r="262" spans="3:7">
      <c r="C262" s="31"/>
      <c r="G262" s="44"/>
    </row>
    <row r="263" spans="3:7">
      <c r="C263" s="31"/>
      <c r="G263" s="44"/>
    </row>
    <row r="264" spans="3:7">
      <c r="C264" s="31"/>
      <c r="G264" s="44"/>
    </row>
    <row r="265" spans="3:7">
      <c r="C265" s="31"/>
      <c r="G265" s="44"/>
    </row>
    <row r="266" spans="3:7">
      <c r="C266" s="31"/>
      <c r="G266" s="44"/>
    </row>
    <row r="267" spans="3:7">
      <c r="C267" s="31"/>
      <c r="G267" s="44"/>
    </row>
    <row r="268" spans="3:7">
      <c r="C268" s="31"/>
      <c r="G268" s="44"/>
    </row>
    <row r="269" spans="3:7">
      <c r="C269" s="31"/>
      <c r="G269" s="44"/>
    </row>
    <row r="270" spans="3:7">
      <c r="C270" s="31"/>
      <c r="G270" s="44"/>
    </row>
    <row r="271" spans="3:7">
      <c r="C271" s="31"/>
      <c r="G271" s="44"/>
    </row>
    <row r="272" spans="3:7">
      <c r="C272" s="31"/>
      <c r="G272" s="44"/>
    </row>
    <row r="273" spans="3:7">
      <c r="C273" s="31"/>
      <c r="G273" s="44"/>
    </row>
    <row r="274" spans="3:7">
      <c r="C274" s="31"/>
      <c r="G274" s="44"/>
    </row>
    <row r="275" spans="3:7">
      <c r="C275" s="31"/>
      <c r="G275" s="44"/>
    </row>
    <row r="276" spans="3:7">
      <c r="C276" s="31"/>
      <c r="G276" s="44"/>
    </row>
    <row r="277" spans="3:7">
      <c r="C277" s="31"/>
      <c r="G277" s="44"/>
    </row>
    <row r="278" spans="3:7">
      <c r="C278" s="31"/>
      <c r="G278" s="44"/>
    </row>
    <row r="279" spans="3:7">
      <c r="C279" s="31"/>
      <c r="G279" s="44"/>
    </row>
    <row r="280" spans="3:7">
      <c r="C280" s="31"/>
      <c r="G280" s="44"/>
    </row>
    <row r="281" spans="3:7">
      <c r="C281" s="31"/>
      <c r="G281" s="44"/>
    </row>
    <row r="282" spans="3:7">
      <c r="C282" s="31"/>
      <c r="G282" s="44"/>
    </row>
    <row r="283" spans="3:7">
      <c r="C283" s="31"/>
      <c r="G283" s="44"/>
    </row>
    <row r="284" spans="3:7">
      <c r="C284" s="31"/>
      <c r="G284" s="44"/>
    </row>
    <row r="285" spans="3:7">
      <c r="C285" s="31"/>
      <c r="G285" s="44"/>
    </row>
    <row r="286" spans="3:7">
      <c r="C286" s="31"/>
      <c r="G286" s="44"/>
    </row>
    <row r="287" spans="3:7">
      <c r="C287" s="31"/>
      <c r="G287" s="44"/>
    </row>
    <row r="288" spans="3:7">
      <c r="C288" s="31"/>
      <c r="G288" s="44"/>
    </row>
    <row r="289" spans="3:7">
      <c r="C289" s="31"/>
      <c r="G289" s="44"/>
    </row>
    <row r="290" spans="3:7">
      <c r="C290" s="31"/>
      <c r="G290" s="44"/>
    </row>
    <row r="291" spans="3:7">
      <c r="C291" s="31"/>
      <c r="G291" s="44"/>
    </row>
    <row r="292" spans="3:7">
      <c r="C292" s="31"/>
      <c r="G292" s="44"/>
    </row>
    <row r="293" spans="3:7">
      <c r="C293" s="31"/>
      <c r="G293" s="44"/>
    </row>
    <row r="294" spans="3:7">
      <c r="C294" s="31"/>
      <c r="G294" s="44"/>
    </row>
    <row r="295" spans="3:7">
      <c r="C295" s="31"/>
      <c r="G295" s="44"/>
    </row>
    <row r="296" spans="3:7">
      <c r="C296" s="31"/>
      <c r="G296" s="44"/>
    </row>
    <row r="297" spans="3:7">
      <c r="C297" s="31"/>
      <c r="G297" s="44"/>
    </row>
    <row r="298" spans="3:7">
      <c r="C298" s="31"/>
      <c r="G298" s="44"/>
    </row>
    <row r="299" spans="3:7">
      <c r="C299" s="31"/>
      <c r="G299" s="44"/>
    </row>
    <row r="300" spans="3:7">
      <c r="C300" s="31"/>
      <c r="G300" s="44"/>
    </row>
    <row r="301" spans="3:7">
      <c r="C301" s="31"/>
      <c r="G301" s="44"/>
    </row>
    <row r="302" spans="3:7">
      <c r="C302" s="31"/>
      <c r="G302" s="44"/>
    </row>
    <row r="303" spans="3:7">
      <c r="C303" s="31"/>
      <c r="G303" s="44"/>
    </row>
    <row r="304" spans="3:7">
      <c r="C304" s="31"/>
      <c r="G304" s="44"/>
    </row>
    <row r="305" spans="3:7">
      <c r="C305" s="31"/>
      <c r="G305" s="44"/>
    </row>
    <row r="306" spans="3:7">
      <c r="C306" s="31"/>
      <c r="G306" s="44"/>
    </row>
    <row r="307" spans="3:7">
      <c r="C307" s="31"/>
      <c r="G307" s="44"/>
    </row>
    <row r="308" spans="3:7">
      <c r="C308" s="31"/>
      <c r="G308" s="44"/>
    </row>
    <row r="309" spans="3:7">
      <c r="C309" s="31"/>
      <c r="G309" s="44"/>
    </row>
    <row r="310" spans="3:7">
      <c r="C310" s="31"/>
      <c r="G310" s="44"/>
    </row>
    <row r="311" spans="3:7">
      <c r="C311" s="31"/>
      <c r="G311" s="44"/>
    </row>
    <row r="312" spans="3:7">
      <c r="C312" s="31"/>
      <c r="G312" s="44"/>
    </row>
    <row r="313" spans="3:7">
      <c r="C313" s="31"/>
      <c r="G313" s="44"/>
    </row>
    <row r="314" spans="3:7">
      <c r="C314" s="31"/>
      <c r="G314" s="44"/>
    </row>
    <row r="315" spans="3:7">
      <c r="C315" s="31"/>
      <c r="G315" s="44"/>
    </row>
    <row r="316" spans="3:7">
      <c r="C316" s="31"/>
      <c r="G316" s="44"/>
    </row>
    <row r="317" spans="3:7">
      <c r="C317" s="31"/>
      <c r="G317" s="44"/>
    </row>
    <row r="318" spans="3:7">
      <c r="C318" s="31"/>
      <c r="G318" s="44"/>
    </row>
    <row r="319" spans="3:7">
      <c r="C319" s="31"/>
      <c r="G319" s="44"/>
    </row>
    <row r="320" spans="3:7">
      <c r="C320" s="31"/>
      <c r="G320" s="44"/>
    </row>
    <row r="321" spans="3:7">
      <c r="C321" s="31"/>
      <c r="G321" s="44"/>
    </row>
    <row r="322" spans="3:7">
      <c r="C322" s="31"/>
      <c r="G322" s="44"/>
    </row>
    <row r="323" spans="3:7">
      <c r="C323" s="31"/>
      <c r="G323" s="44"/>
    </row>
    <row r="324" spans="3:7">
      <c r="C324" s="31"/>
      <c r="G324" s="44"/>
    </row>
    <row r="325" spans="3:7">
      <c r="C325" s="31"/>
    </row>
    <row r="326" spans="3:7">
      <c r="C326" s="31"/>
    </row>
    <row r="327" spans="3:7">
      <c r="C327" s="31"/>
    </row>
    <row r="328" spans="3:7">
      <c r="C328" s="31"/>
    </row>
    <row r="329" spans="3:7">
      <c r="C329" s="31"/>
    </row>
    <row r="330" spans="3:7">
      <c r="C330" s="31"/>
    </row>
    <row r="331" spans="3:7">
      <c r="C331" s="31"/>
    </row>
    <row r="332" spans="3:7">
      <c r="C332" s="31"/>
    </row>
    <row r="333" spans="3:7">
      <c r="C333" s="31"/>
    </row>
    <row r="334" spans="3:7">
      <c r="C334" s="31"/>
    </row>
    <row r="335" spans="3:7">
      <c r="C335" s="31"/>
    </row>
    <row r="336" spans="3:7">
      <c r="C336" s="31"/>
    </row>
    <row r="337" spans="3:3">
      <c r="C337" s="31"/>
    </row>
    <row r="338" spans="3:3">
      <c r="C338" s="31"/>
    </row>
    <row r="339" spans="3:3">
      <c r="C339" s="31"/>
    </row>
    <row r="340" spans="3:3">
      <c r="C340" s="31"/>
    </row>
    <row r="341" spans="3:3">
      <c r="C341" s="31"/>
    </row>
    <row r="342" spans="3:3">
      <c r="C342" s="31"/>
    </row>
    <row r="343" spans="3:3">
      <c r="C343" s="31"/>
    </row>
    <row r="344" spans="3:3">
      <c r="C344" s="31"/>
    </row>
  </sheetData>
  <mergeCells count="32">
    <mergeCell ref="A1:I1"/>
    <mergeCell ref="A2:I2"/>
    <mergeCell ref="A3:A6"/>
    <mergeCell ref="B3:E3"/>
    <mergeCell ref="F3:I3"/>
    <mergeCell ref="B4:B5"/>
    <mergeCell ref="C4:C5"/>
    <mergeCell ref="F4:F5"/>
    <mergeCell ref="G4:G5"/>
    <mergeCell ref="A94:E94"/>
    <mergeCell ref="A52:I52"/>
    <mergeCell ref="A53:I53"/>
    <mergeCell ref="A54:A57"/>
    <mergeCell ref="B54:E54"/>
    <mergeCell ref="F54:I54"/>
    <mergeCell ref="B55:B56"/>
    <mergeCell ref="C55:C56"/>
    <mergeCell ref="F55:F56"/>
    <mergeCell ref="G55:G56"/>
    <mergeCell ref="A75:E75"/>
    <mergeCell ref="A76:E76"/>
    <mergeCell ref="A77:A79"/>
    <mergeCell ref="B77:B78"/>
    <mergeCell ref="C77:C78"/>
    <mergeCell ref="A116:E116"/>
    <mergeCell ref="A124:E138"/>
    <mergeCell ref="A95:E95"/>
    <mergeCell ref="B96:E96"/>
    <mergeCell ref="A97:A99"/>
    <mergeCell ref="B97:C97"/>
    <mergeCell ref="D97:E97"/>
    <mergeCell ref="A115:E115"/>
  </mergeCells>
  <pageMargins left="0.17" right="3.937007874015748E-2" top="0.27" bottom="0.2" header="0" footer="0.22"/>
  <pageSetup scale="82" orientation="portrait" r:id="rId1"/>
  <ignoredErrors>
    <ignoredError sqref="E59:E7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Revised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Nitin</cp:lastModifiedBy>
  <cp:lastPrinted>2023-03-23T12:02:47Z</cp:lastPrinted>
  <dcterms:created xsi:type="dcterms:W3CDTF">2020-10-21T07:14:05Z</dcterms:created>
  <dcterms:modified xsi:type="dcterms:W3CDTF">2023-06-22T11:29:28Z</dcterms:modified>
</cp:coreProperties>
</file>