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nish Paithankar\2023\08 Aug 2023\29-08-2023\UPL\Payment System Indicator July 2023\"/>
    </mc:Choice>
  </mc:AlternateContent>
  <bookViews>
    <workbookView xWindow="-120" yWindow="-120" windowWidth="29040" windowHeight="15840"/>
  </bookViews>
  <sheets>
    <sheet name="July-2023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7" l="1"/>
  <c r="C59" i="7"/>
  <c r="E107" i="7" l="1"/>
  <c r="C110" i="7" l="1"/>
  <c r="I43" i="7" l="1"/>
  <c r="E43" i="7"/>
  <c r="E41" i="7" l="1"/>
  <c r="I41" i="7"/>
  <c r="E110" i="7"/>
  <c r="E104" i="7"/>
  <c r="E101" i="7"/>
  <c r="C107" i="7"/>
  <c r="C104" i="7"/>
  <c r="C101" i="7"/>
  <c r="E100" i="7" l="1"/>
  <c r="C100" i="7"/>
  <c r="D110" i="7"/>
  <c r="D107" i="7"/>
  <c r="D104" i="7"/>
  <c r="D101" i="7"/>
  <c r="B110" i="7"/>
  <c r="B107" i="7"/>
  <c r="B104" i="7"/>
  <c r="B101" i="7"/>
  <c r="D100" i="7" l="1"/>
  <c r="D114" i="7" s="1"/>
  <c r="E114" i="7"/>
  <c r="C114" i="7"/>
  <c r="B100" i="7"/>
  <c r="B114" i="7" s="1"/>
  <c r="E38" i="7"/>
  <c r="I38" i="7"/>
  <c r="I35" i="7"/>
  <c r="E35" i="7"/>
  <c r="I34" i="7" l="1"/>
  <c r="E34" i="7"/>
  <c r="E87" i="7" l="1"/>
  <c r="E84" i="7"/>
  <c r="E81" i="7"/>
  <c r="I70" i="7"/>
  <c r="E70" i="7"/>
  <c r="I66" i="7"/>
  <c r="E66" i="7"/>
  <c r="I59" i="7"/>
  <c r="E59" i="7"/>
  <c r="I62" i="7"/>
  <c r="E62" i="7"/>
  <c r="G38" i="7" l="1"/>
  <c r="C38" i="7"/>
  <c r="C30" i="7" l="1"/>
  <c r="C81" i="7"/>
  <c r="B81" i="7"/>
  <c r="D87" i="7" l="1"/>
  <c r="C87" i="7"/>
  <c r="B87" i="7"/>
  <c r="D84" i="7"/>
  <c r="C84" i="7"/>
  <c r="B84" i="7"/>
  <c r="D81" i="7"/>
  <c r="I73" i="7"/>
  <c r="H73" i="7"/>
  <c r="G73" i="7"/>
  <c r="F73" i="7"/>
  <c r="E73" i="7"/>
  <c r="D73" i="7"/>
  <c r="C73" i="7"/>
  <c r="B73" i="7"/>
  <c r="H70" i="7"/>
  <c r="G70" i="7"/>
  <c r="F70" i="7"/>
  <c r="D70" i="7"/>
  <c r="C70" i="7"/>
  <c r="B70" i="7"/>
  <c r="H66" i="7"/>
  <c r="G66" i="7"/>
  <c r="F66" i="7"/>
  <c r="D66" i="7"/>
  <c r="C66" i="7"/>
  <c r="B66" i="7"/>
  <c r="H38" i="7"/>
  <c r="F38" i="7"/>
  <c r="D38" i="7"/>
  <c r="B38" i="7"/>
  <c r="H35" i="7"/>
  <c r="G35" i="7"/>
  <c r="F35" i="7"/>
  <c r="D35" i="7"/>
  <c r="C35" i="7"/>
  <c r="B35" i="7"/>
  <c r="G34" i="7" l="1"/>
  <c r="C34" i="7"/>
  <c r="F34" i="7"/>
  <c r="B34" i="7"/>
  <c r="H34" i="7"/>
  <c r="D34" i="7"/>
  <c r="H62" i="7" l="1"/>
  <c r="G62" i="7"/>
  <c r="F62" i="7"/>
  <c r="D62" i="7"/>
  <c r="C62" i="7"/>
  <c r="B62" i="7"/>
  <c r="H59" i="7"/>
  <c r="F59" i="7"/>
  <c r="D59" i="7"/>
  <c r="B59" i="7"/>
  <c r="I46" i="7"/>
  <c r="H46" i="7"/>
  <c r="G46" i="7"/>
  <c r="F46" i="7"/>
  <c r="E46" i="7"/>
  <c r="D46" i="7"/>
  <c r="C46" i="7"/>
  <c r="B46" i="7"/>
  <c r="H43" i="7"/>
  <c r="G43" i="7"/>
  <c r="F43" i="7"/>
  <c r="F41" i="7" s="1"/>
  <c r="D43" i="7"/>
  <c r="C43" i="7"/>
  <c r="B43" i="7"/>
  <c r="B41" i="7" s="1"/>
  <c r="I30" i="7"/>
  <c r="H30" i="7"/>
  <c r="G30" i="7"/>
  <c r="F30" i="7"/>
  <c r="E30" i="7"/>
  <c r="D30" i="7"/>
  <c r="B30" i="7"/>
  <c r="I22" i="7"/>
  <c r="H22" i="7"/>
  <c r="G22" i="7"/>
  <c r="F22" i="7"/>
  <c r="E22" i="7"/>
  <c r="D22" i="7"/>
  <c r="C22" i="7"/>
  <c r="B22" i="7"/>
  <c r="I18" i="7"/>
  <c r="H18" i="7"/>
  <c r="G18" i="7"/>
  <c r="F18" i="7"/>
  <c r="E18" i="7"/>
  <c r="D18" i="7"/>
  <c r="C18" i="7"/>
  <c r="B18" i="7"/>
  <c r="I10" i="7"/>
  <c r="H10" i="7"/>
  <c r="H9" i="7" s="1"/>
  <c r="G10" i="7"/>
  <c r="G9" i="7" s="1"/>
  <c r="F10" i="7"/>
  <c r="F9" i="7" s="1"/>
  <c r="E10" i="7"/>
  <c r="D10" i="7"/>
  <c r="D9" i="7" s="1"/>
  <c r="C10" i="7"/>
  <c r="C9" i="7" s="1"/>
  <c r="B10" i="7"/>
  <c r="B9" i="7" s="1"/>
  <c r="E49" i="7" l="1"/>
  <c r="B50" i="7"/>
  <c r="B51" i="7"/>
  <c r="B49" i="7"/>
  <c r="E9" i="7"/>
  <c r="I9" i="7"/>
  <c r="C41" i="7"/>
  <c r="G41" i="7"/>
  <c r="H41" i="7"/>
  <c r="D41" i="7"/>
  <c r="F50" i="7"/>
  <c r="F51" i="7" l="1"/>
  <c r="F49" i="7"/>
  <c r="C49" i="7"/>
  <c r="G50" i="7"/>
  <c r="I51" i="7"/>
  <c r="I50" i="7"/>
  <c r="C51" i="7"/>
  <c r="C50" i="7"/>
  <c r="H50" i="7"/>
  <c r="H51" i="7"/>
  <c r="D50" i="7"/>
  <c r="H49" i="7"/>
  <c r="E50" i="7"/>
  <c r="I49" i="7"/>
  <c r="D49" i="7"/>
  <c r="D51" i="7"/>
  <c r="G51" i="7"/>
  <c r="E51" i="7"/>
  <c r="G49" i="7"/>
</calcChain>
</file>

<file path=xl/sharedStrings.xml><?xml version="1.0" encoding="utf-8"?>
<sst xmlns="http://schemas.openxmlformats.org/spreadsheetml/2006/main" count="155" uniqueCount="130">
  <si>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</si>
  <si>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</si>
  <si>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</si>
  <si>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</si>
  <si>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</si>
  <si>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</si>
  <si>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</si>
  <si>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</si>
  <si>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</si>
  <si>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</si>
  <si>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</si>
  <si>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</si>
  <si>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</si>
  <si>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</si>
  <si>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</si>
  <si>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</si>
  <si>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</si>
  <si>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</si>
  <si>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</si>
  <si>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</si>
  <si>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</si>
  <si>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</si>
  <si>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</si>
  <si>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</si>
  <si>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</si>
  <si>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</si>
  <si>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</si>
  <si>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</si>
  <si>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</si>
  <si>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</si>
  <si>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</si>
  <si>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</si>
  <si>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</si>
  <si>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</si>
  <si>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</si>
  <si>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</si>
  <si>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</si>
  <si>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</si>
  <si>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</si>
  <si>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</si>
  <si>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</si>
  <si>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</si>
  <si>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</si>
  <si>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</si>
  <si>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</si>
  <si>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</si>
  <si>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</si>
  <si>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</si>
  <si>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</si>
  <si>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</si>
  <si>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</si>
  <si>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</si>
  <si>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</si>
  <si>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</si>
  <si>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</si>
  <si>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</si>
  <si>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</si>
  <si>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</si>
  <si>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</si>
  <si>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</si>
  <si>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</si>
  <si>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</si>
  <si>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</si>
  <si>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</si>
  <si>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</si>
  <si>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</si>
  <si>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</si>
  <si>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</si>
  <si>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</si>
  <si>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</si>
  <si>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</si>
  <si>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</si>
  <si>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</si>
  <si>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</si>
  <si>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</si>
  <si>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</si>
  <si>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</si>
  <si>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</si>
  <si>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</si>
  <si>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</si>
  <si>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</si>
  <si>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</si>
  <si>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</si>
  <si>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</si>
  <si>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</si>
  <si>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</si>
  <si>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</si>
  <si>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</si>
  <si>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</si>
  <si>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</si>
  <si>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</si>
  <si>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</si>
  <si>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</si>
  <si>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</si>
  <si>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</si>
  <si>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</si>
  <si>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</si>
  <si>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</si>
  <si>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</si>
  <si>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</si>
  <si>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</si>
  <si>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</si>
  <si>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</si>
  <si>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</si>
  <si>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</si>
  <si>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</si>
  <si>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</si>
  <si>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</si>
  <si>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</si>
  <si>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</si>
  <si>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</si>
  <si>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</si>
  <si>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</si>
  <si>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</si>
  <si>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</si>
  <si>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March 2023</t>
  </si>
  <si>
    <t>FY 2022-23</t>
  </si>
  <si>
    <t>As on March 2023</t>
  </si>
  <si>
    <t>0.142 bps</t>
  </si>
  <si>
    <t>April 2023</t>
  </si>
  <si>
    <t>0.152 bps</t>
  </si>
  <si>
    <t>May 2023</t>
  </si>
  <si>
    <t>0.147 bps</t>
  </si>
  <si>
    <t>June</t>
  </si>
  <si>
    <t>June 2023</t>
  </si>
  <si>
    <t>0.128 bps</t>
  </si>
  <si>
    <t>2022
July</t>
  </si>
  <si>
    <t>July</t>
  </si>
  <si>
    <t>July 2023</t>
  </si>
  <si>
    <t>0.146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</si>
</sst>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19" fillId="11" borderId="6" applyNumberFormat="0" applyAlignment="0" applyProtection="0"/>
    <xf numFmtId="0" fontId="20" fillId="11" borderId="5" applyNumberFormat="0" applyAlignment="0" applyProtection="0"/>
    <xf numFmtId="0" fontId="21" fillId="0" borderId="7" applyNumberFormat="0" applyFill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0" fillId="39" borderId="0" applyNumberFormat="0" applyBorder="0" applyAlignment="0" applyProtection="0"/>
    <xf numFmtId="0" fontId="41" fillId="56" borderId="11" applyNumberFormat="0" applyAlignment="0" applyProtection="0"/>
    <xf numFmtId="0" fontId="42" fillId="57" borderId="12" applyNumberFormat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3" borderId="11" applyNumberFormat="0" applyAlignment="0" applyProtection="0"/>
    <xf numFmtId="0" fontId="49" fillId="0" borderId="16" applyNumberFormat="0" applyFill="0" applyAlignment="0" applyProtection="0"/>
    <xf numFmtId="0" fontId="50" fillId="58" borderId="0" applyNumberFormat="0" applyBorder="0" applyAlignment="0" applyProtection="0"/>
    <xf numFmtId="0" fontId="27" fillId="59" borderId="17" applyNumberFormat="0" applyFont="0" applyAlignment="0" applyProtection="0"/>
    <xf numFmtId="0" fontId="51" fillId="56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8" borderId="0" applyNumberFormat="0" applyBorder="0" applyAlignment="0" applyProtection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4" fillId="0" borderId="0"/>
    <xf numFmtId="0" fontId="1" fillId="0" borderId="0"/>
    <xf numFmtId="0" fontId="1" fillId="16" borderId="0" applyNumberFormat="0" applyBorder="0" applyAlignment="0" applyProtection="0"/>
    <xf numFmtId="0" fontId="4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5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4" fillId="40" borderId="0" applyNumberFormat="0" applyBorder="0" applyAlignment="0" applyProtection="0"/>
    <xf numFmtId="0" fontId="68" fillId="46" borderId="24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69" fillId="0" borderId="0">
      <alignment wrapText="1"/>
    </xf>
    <xf numFmtId="0" fontId="42" fillId="57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7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4" fillId="40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2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40" fontId="90" fillId="60" borderId="0">
      <alignment horizontal="right"/>
    </xf>
    <xf numFmtId="0" fontId="91" fillId="60" borderId="0">
      <alignment horizontal="right"/>
    </xf>
    <xf numFmtId="0" fontId="92" fillId="60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38" fontId="95" fillId="0" borderId="0"/>
    <xf numFmtId="0" fontId="40" fillId="39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0" fillId="5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27" fillId="66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6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0" borderId="0" applyNumberFormat="0" applyBorder="0" applyAlignment="0" applyProtection="0"/>
    <xf numFmtId="0" fontId="39" fillId="73" borderId="0" applyNumberFormat="0" applyBorder="0" applyAlignment="0" applyProtection="0"/>
    <xf numFmtId="0" fontId="39" fillId="71" borderId="0" applyNumberFormat="0" applyBorder="0" applyAlignment="0" applyProtection="0"/>
    <xf numFmtId="0" fontId="39" fillId="74" borderId="0" applyNumberFormat="0" applyBorder="0" applyAlignment="0" applyProtection="0"/>
    <xf numFmtId="0" fontId="40" fillId="75" borderId="0" applyNumberFormat="0" applyBorder="0" applyAlignment="0" applyProtection="0"/>
    <xf numFmtId="0" fontId="98" fillId="67" borderId="11" applyNumberFormat="0" applyAlignment="0" applyProtection="0"/>
    <xf numFmtId="0" fontId="42" fillId="76" borderId="12" applyNumberFormat="0" applyAlignment="0" applyProtection="0"/>
    <xf numFmtId="43" fontId="29" fillId="0" borderId="0" applyFont="0" applyFill="0" applyBorder="0" applyAlignment="0" applyProtection="0"/>
    <xf numFmtId="0" fontId="44" fillId="69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5" borderId="11" applyNumberFormat="0" applyAlignment="0" applyProtection="0"/>
    <xf numFmtId="0" fontId="53" fillId="0" borderId="35" applyNumberFormat="0" applyFill="0" applyAlignment="0" applyProtection="0"/>
    <xf numFmtId="0" fontId="102" fillId="77" borderId="0" applyNumberFormat="0" applyBorder="0" applyAlignment="0" applyProtection="0"/>
    <xf numFmtId="0" fontId="4" fillId="66" borderId="17" applyNumberFormat="0" applyAlignment="0" applyProtection="0"/>
    <xf numFmtId="0" fontId="51" fillId="67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5" borderId="11" applyNumberFormat="0" applyAlignment="0" applyProtection="0"/>
    <xf numFmtId="0" fontId="48" fillId="65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78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27" fillId="82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3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4" borderId="11" applyNumberFormat="0" applyAlignment="0" applyProtection="0">
      <alignment vertical="center"/>
    </xf>
    <xf numFmtId="0" fontId="51" fillId="60" borderId="18" applyNumberFormat="0" applyAlignment="0" applyProtection="0">
      <alignment vertical="center"/>
    </xf>
    <xf numFmtId="0" fontId="44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41" fillId="60" borderId="11" applyNumberFormat="0" applyAlignment="0" applyProtection="0">
      <alignment vertical="center"/>
    </xf>
    <xf numFmtId="0" fontId="27" fillId="7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88" borderId="0" applyNumberFormat="0" applyBorder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7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89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7" fillId="78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2" fillId="0" borderId="1" xfId="1" applyNumberFormat="1" applyFont="1" applyFill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vertical="center" wrapText="1"/>
    </xf>
    <xf numFmtId="2" fontId="2" fillId="2" borderId="0" xfId="0" applyNumberFormat="1" applyFont="1" applyFill="1"/>
    <xf numFmtId="2" fontId="2" fillId="0" borderId="1" xfId="0" applyNumberFormat="1" applyFont="1" applyBorder="1" applyAlignment="1">
      <alignment horizontal="right" vertical="center"/>
    </xf>
    <xf numFmtId="1" fontId="6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4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2" fillId="0" borderId="1" xfId="0" applyNumberFormat="1" applyFont="1" applyBorder="1"/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1" fontId="2" fillId="2" borderId="0" xfId="0" applyNumberFormat="1" applyFont="1" applyFill="1"/>
    <xf numFmtId="1" fontId="3" fillId="2" borderId="0" xfId="0" applyNumberFormat="1" applyFont="1" applyFill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/>
    <xf numFmtId="2" fontId="6" fillId="6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1" fontId="2" fillId="2" borderId="21" xfId="0" applyNumberFormat="1" applyFont="1" applyFill="1" applyBorder="1"/>
    <xf numFmtId="2" fontId="2" fillId="0" borderId="0" xfId="0" applyNumberFormat="1" applyFont="1"/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/>
    <xf numFmtId="1" fontId="4" fillId="0" borderId="1" xfId="0" applyNumberFormat="1" applyFont="1" applyBorder="1" applyAlignment="1">
      <alignment vertical="center" wrapText="1"/>
    </xf>
    <xf numFmtId="0" fontId="4" fillId="0" borderId="0" xfId="0" applyFont="1"/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115" fillId="3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114" fillId="6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justify" vertical="justify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center" wrapText="1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9"/>
  <sheetViews>
    <sheetView showGridLines="0"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I1"/>
    </sheetView>
  </sheetViews>
  <sheetFormatPr defaultColWidth="9.140625" defaultRowHeight="12.75"/>
  <cols>
    <col min="1" max="1" width="41.5703125" style="2" customWidth="1"/>
    <col min="2" max="2" width="11.7109375" style="36" customWidth="1"/>
    <col min="3" max="3" width="11.140625" style="63" customWidth="1"/>
    <col min="4" max="4" width="11" style="36" customWidth="1"/>
    <col min="5" max="5" width="11" style="36" bestFit="1" customWidth="1"/>
    <col min="6" max="6" width="11.5703125" style="52" bestFit="1" customWidth="1"/>
    <col min="7" max="7" width="11.42578125" style="57" customWidth="1"/>
    <col min="8" max="8" width="11.5703125" style="52" customWidth="1"/>
    <col min="9" max="9" width="11" style="62" bestFit="1" customWidth="1"/>
    <col min="10" max="16384" width="9.140625" style="1"/>
  </cols>
  <sheetData>
    <row r="1" spans="1:9">
      <c r="A1" s="85" t="s">
        <v>80</v>
      </c>
      <c r="B1" s="85"/>
      <c r="C1" s="85"/>
      <c r="D1" s="85"/>
      <c r="E1" s="85"/>
      <c r="F1" s="85"/>
      <c r="G1" s="85"/>
      <c r="H1" s="85"/>
      <c r="I1" s="85"/>
    </row>
    <row r="2" spans="1:9">
      <c r="A2" s="86" t="s">
        <v>69</v>
      </c>
      <c r="B2" s="86"/>
      <c r="C2" s="86"/>
      <c r="D2" s="86"/>
      <c r="E2" s="86"/>
      <c r="F2" s="86"/>
      <c r="G2" s="86"/>
      <c r="H2" s="86"/>
      <c r="I2" s="86"/>
    </row>
    <row r="3" spans="1:9">
      <c r="A3" s="87"/>
      <c r="B3" s="82" t="s">
        <v>30</v>
      </c>
      <c r="C3" s="82"/>
      <c r="D3" s="82"/>
      <c r="E3" s="82"/>
      <c r="F3" s="88" t="s">
        <v>29</v>
      </c>
      <c r="G3" s="88"/>
      <c r="H3" s="88"/>
      <c r="I3" s="88"/>
    </row>
    <row r="4" spans="1:9" ht="12.75" customHeight="1">
      <c r="A4" s="87"/>
      <c r="B4" s="82" t="s">
        <v>116</v>
      </c>
      <c r="C4" s="83" t="s">
        <v>126</v>
      </c>
      <c r="D4" s="59">
        <v>2023</v>
      </c>
      <c r="E4" s="59">
        <v>2023</v>
      </c>
      <c r="F4" s="82" t="s">
        <v>116</v>
      </c>
      <c r="G4" s="83" t="s">
        <v>126</v>
      </c>
      <c r="H4" s="59">
        <v>2023</v>
      </c>
      <c r="I4" s="59">
        <v>2023</v>
      </c>
    </row>
    <row r="5" spans="1:9">
      <c r="A5" s="87"/>
      <c r="B5" s="82"/>
      <c r="C5" s="83"/>
      <c r="D5" s="59" t="s">
        <v>123</v>
      </c>
      <c r="E5" s="59" t="s">
        <v>127</v>
      </c>
      <c r="F5" s="82"/>
      <c r="G5" s="83"/>
      <c r="H5" s="59" t="s">
        <v>123</v>
      </c>
      <c r="I5" s="59" t="s">
        <v>127</v>
      </c>
    </row>
    <row r="6" spans="1:9" ht="12.75" customHeight="1">
      <c r="A6" s="87"/>
      <c r="B6" s="59">
        <v>1</v>
      </c>
      <c r="C6" s="59">
        <v>2</v>
      </c>
      <c r="D6" s="59">
        <v>3</v>
      </c>
      <c r="E6" s="59">
        <v>4</v>
      </c>
      <c r="F6" s="59">
        <v>1</v>
      </c>
      <c r="G6" s="59">
        <v>2</v>
      </c>
      <c r="H6" s="59">
        <v>3</v>
      </c>
      <c r="I6" s="59">
        <v>4</v>
      </c>
    </row>
    <row r="7" spans="1:9" ht="12.75" customHeight="1">
      <c r="A7" s="7" t="s">
        <v>68</v>
      </c>
      <c r="B7" s="22"/>
      <c r="C7" s="22"/>
      <c r="D7" s="22"/>
      <c r="E7" s="22"/>
      <c r="F7" s="38"/>
      <c r="G7" s="38"/>
      <c r="H7" s="38"/>
      <c r="I7" s="38"/>
    </row>
    <row r="8" spans="1:9" ht="13.5" customHeight="1">
      <c r="A8" s="17" t="s">
        <v>67</v>
      </c>
      <c r="B8" s="22"/>
      <c r="C8" s="22"/>
      <c r="D8" s="22"/>
      <c r="E8" s="22"/>
      <c r="F8" s="38"/>
      <c r="G8" s="38"/>
      <c r="H8" s="39"/>
      <c r="I8" s="39"/>
    </row>
    <row r="9" spans="1:9">
      <c r="A9" s="16" t="s">
        <v>66</v>
      </c>
      <c r="B9" s="3">
        <f>B10+B14+B15</f>
        <v>41.438420000000001</v>
      </c>
      <c r="C9" s="3">
        <f t="shared" ref="C9:F9" si="0">C10+C14+C15</f>
        <v>3.3880000000000003</v>
      </c>
      <c r="D9" s="3">
        <f t="shared" si="0"/>
        <v>3.8121049999999999</v>
      </c>
      <c r="E9" s="3">
        <f t="shared" si="0"/>
        <v>3.8277800000000002</v>
      </c>
      <c r="F9" s="40">
        <f t="shared" si="0"/>
        <v>258797335.57908455</v>
      </c>
      <c r="G9" s="40">
        <f>G10+G14+G15</f>
        <v>21126043.982000001</v>
      </c>
      <c r="H9" s="40">
        <f>H10+H14+H15</f>
        <v>22638087.739</v>
      </c>
      <c r="I9" s="40">
        <f>I10+I14+I15</f>
        <v>21113033.009318702</v>
      </c>
    </row>
    <row r="10" spans="1:9">
      <c r="A10" s="16" t="s">
        <v>65</v>
      </c>
      <c r="B10" s="3">
        <f>B11+B12+B13</f>
        <v>15.001389999999999</v>
      </c>
      <c r="C10" s="3">
        <f t="shared" ref="C10:I10" si="1">C11+C12+C13</f>
        <v>1.32782</v>
      </c>
      <c r="D10" s="3">
        <f t="shared" si="1"/>
        <v>1.5416800000000002</v>
      </c>
      <c r="E10" s="3">
        <f t="shared" si="1"/>
        <v>1.5289600000000001</v>
      </c>
      <c r="F10" s="40">
        <f>F11+F12+F13</f>
        <v>172251291.8582232</v>
      </c>
      <c r="G10" s="40">
        <f t="shared" si="1"/>
        <v>14218681.012</v>
      </c>
      <c r="H10" s="40">
        <f t="shared" si="1"/>
        <v>15259735.548999999</v>
      </c>
      <c r="I10" s="40">
        <f t="shared" si="1"/>
        <v>14338395.3493187</v>
      </c>
    </row>
    <row r="11" spans="1:9">
      <c r="A11" s="9" t="s">
        <v>64</v>
      </c>
      <c r="B11" s="31">
        <v>7.990079999999999</v>
      </c>
      <c r="C11" s="31">
        <v>0.70970999999999995</v>
      </c>
      <c r="D11" s="31">
        <v>0.88044</v>
      </c>
      <c r="E11" s="31">
        <v>0.86836000000000002</v>
      </c>
      <c r="F11" s="41">
        <v>10090699.598223198</v>
      </c>
      <c r="G11" s="41">
        <v>851203.93200000003</v>
      </c>
      <c r="H11" s="41">
        <v>1299038.8289999999</v>
      </c>
      <c r="I11" s="41">
        <v>1200245.2893187001</v>
      </c>
    </row>
    <row r="12" spans="1:9">
      <c r="A12" s="9" t="s">
        <v>63</v>
      </c>
      <c r="B12" s="31">
        <v>4.0718399999999999</v>
      </c>
      <c r="C12" s="31">
        <v>0.34272000000000002</v>
      </c>
      <c r="D12" s="31">
        <v>0.45145999999999997</v>
      </c>
      <c r="E12" s="31">
        <v>0.46066000000000001</v>
      </c>
      <c r="F12" s="41">
        <v>68032486.809999987</v>
      </c>
      <c r="G12" s="41">
        <v>5764070.4299999997</v>
      </c>
      <c r="H12" s="41">
        <v>7312076.2199999997</v>
      </c>
      <c r="I12" s="41">
        <v>6722021.8099999996</v>
      </c>
    </row>
    <row r="13" spans="1:9">
      <c r="A13" s="9" t="s">
        <v>62</v>
      </c>
      <c r="B13" s="31">
        <v>2.93947</v>
      </c>
      <c r="C13" s="31">
        <v>0.27539000000000002</v>
      </c>
      <c r="D13" s="31">
        <v>0.20977999999999999</v>
      </c>
      <c r="E13" s="31">
        <v>0.19994000000000001</v>
      </c>
      <c r="F13" s="41">
        <v>94128105.450000003</v>
      </c>
      <c r="G13" s="41">
        <v>7603406.6500000004</v>
      </c>
      <c r="H13" s="41">
        <v>6648620.5000000009</v>
      </c>
      <c r="I13" s="41">
        <v>6416128.25</v>
      </c>
    </row>
    <row r="14" spans="1:9">
      <c r="A14" s="9" t="s">
        <v>61</v>
      </c>
      <c r="B14" s="31">
        <v>25.164450000000006</v>
      </c>
      <c r="C14" s="31">
        <v>1.92954</v>
      </c>
      <c r="D14" s="31">
        <v>2.1746750000000001</v>
      </c>
      <c r="E14" s="31">
        <v>2.1665200000000002</v>
      </c>
      <c r="F14" s="32">
        <v>78932049.50999999</v>
      </c>
      <c r="G14" s="32">
        <v>6272727.9699999997</v>
      </c>
      <c r="H14" s="32">
        <v>6854522.1900000013</v>
      </c>
      <c r="I14" s="32">
        <v>5937049.6600000001</v>
      </c>
    </row>
    <row r="15" spans="1:9">
      <c r="A15" s="9" t="s">
        <v>60</v>
      </c>
      <c r="B15" s="31">
        <v>1.27258</v>
      </c>
      <c r="C15" s="31">
        <v>0.13064000000000001</v>
      </c>
      <c r="D15" s="29">
        <v>9.5750000000000002E-2</v>
      </c>
      <c r="E15" s="29">
        <v>0.1323</v>
      </c>
      <c r="F15" s="41">
        <v>7613994.2108613504</v>
      </c>
      <c r="G15" s="41">
        <v>634635</v>
      </c>
      <c r="H15" s="41">
        <v>523830</v>
      </c>
      <c r="I15" s="41">
        <v>837588</v>
      </c>
    </row>
    <row r="16" spans="1:9">
      <c r="A16" s="26" t="s">
        <v>59</v>
      </c>
      <c r="B16" s="23"/>
      <c r="C16" s="23"/>
      <c r="D16" s="23"/>
      <c r="E16" s="23"/>
      <c r="F16" s="39"/>
      <c r="G16" s="39"/>
      <c r="H16" s="42"/>
      <c r="I16" s="42"/>
    </row>
    <row r="17" spans="1:9">
      <c r="A17" s="27" t="s">
        <v>58</v>
      </c>
      <c r="B17" s="23"/>
      <c r="C17" s="23"/>
      <c r="D17" s="23"/>
      <c r="E17" s="23"/>
      <c r="F17" s="39"/>
      <c r="G17" s="39"/>
      <c r="H17" s="42"/>
      <c r="I17" s="42"/>
    </row>
    <row r="18" spans="1:9">
      <c r="A18" s="11" t="s">
        <v>57</v>
      </c>
      <c r="B18" s="24">
        <f>B19+B20</f>
        <v>2425.6186000000002</v>
      </c>
      <c r="C18" s="24">
        <f t="shared" ref="C18:I18" si="2">C19+C20</f>
        <v>189.2627</v>
      </c>
      <c r="D18" s="24">
        <f t="shared" si="2"/>
        <v>212.30113</v>
      </c>
      <c r="E18" s="24">
        <f t="shared" si="2"/>
        <v>211.89225999999999</v>
      </c>
      <c r="F18" s="43">
        <f>F19+F20</f>
        <v>149946286.06398466</v>
      </c>
      <c r="G18" s="43">
        <f>G19+G20</f>
        <v>11551439.680439571</v>
      </c>
      <c r="H18" s="43">
        <f t="shared" si="2"/>
        <v>14336617.144495035</v>
      </c>
      <c r="I18" s="43">
        <f t="shared" si="2"/>
        <v>13124561.272912305</v>
      </c>
    </row>
    <row r="19" spans="1:9">
      <c r="A19" s="28" t="s">
        <v>56</v>
      </c>
      <c r="B19" s="25">
        <v>2411.1860900000001</v>
      </c>
      <c r="C19" s="25">
        <v>188.06075999999999</v>
      </c>
      <c r="D19" s="25">
        <v>211.10086999999999</v>
      </c>
      <c r="E19" s="25">
        <v>210.72408999999999</v>
      </c>
      <c r="F19" s="35">
        <v>131667175.55351929</v>
      </c>
      <c r="G19" s="35">
        <v>9927090.9612711314</v>
      </c>
      <c r="H19" s="44">
        <v>12739932.132271819</v>
      </c>
      <c r="I19" s="44">
        <v>11615417.315980731</v>
      </c>
    </row>
    <row r="20" spans="1:9">
      <c r="A20" s="28" t="s">
        <v>55</v>
      </c>
      <c r="B20" s="25">
        <v>14.432509999999999</v>
      </c>
      <c r="C20" s="25">
        <v>1.20194</v>
      </c>
      <c r="D20" s="25">
        <v>1.2002600000000001</v>
      </c>
      <c r="E20" s="25">
        <v>1.1681699999999999</v>
      </c>
      <c r="F20" s="35">
        <v>18279110.51046538</v>
      </c>
      <c r="G20" s="35">
        <v>1624348.719168439</v>
      </c>
      <c r="H20" s="44">
        <v>1596685.0122232153</v>
      </c>
      <c r="I20" s="44">
        <v>1509143.956931575</v>
      </c>
    </row>
    <row r="21" spans="1:9">
      <c r="A21" s="27" t="s">
        <v>54</v>
      </c>
      <c r="B21" s="23"/>
      <c r="C21" s="23"/>
      <c r="D21" s="23"/>
      <c r="E21" s="23"/>
      <c r="F21" s="39"/>
      <c r="G21" s="39"/>
      <c r="H21" s="42"/>
      <c r="I21" s="42"/>
    </row>
    <row r="22" spans="1:9">
      <c r="A22" s="11" t="s">
        <v>53</v>
      </c>
      <c r="B22" s="24">
        <f>SUM(B23:B28)</f>
        <v>983620.84166000003</v>
      </c>
      <c r="C22" s="24">
        <f>SUM(C23:C28)</f>
        <v>74673.642789999998</v>
      </c>
      <c r="D22" s="24">
        <f t="shared" ref="D22:F22" si="3">SUM(D23:D28)</f>
        <v>106299.37827999998</v>
      </c>
      <c r="E22" s="24">
        <f t="shared" si="3"/>
        <v>114189.63293999998</v>
      </c>
      <c r="F22" s="45">
        <f t="shared" si="3"/>
        <v>55009619.512411386</v>
      </c>
      <c r="G22" s="45">
        <f>SUM(G23:G28)</f>
        <v>4267239.1469504181</v>
      </c>
      <c r="H22" s="45">
        <f>SUM(H23:H28)</f>
        <v>5151212.79644835</v>
      </c>
      <c r="I22" s="45">
        <f>SUM(I23:I28)</f>
        <v>5250942.5120307775</v>
      </c>
    </row>
    <row r="23" spans="1:9">
      <c r="A23" s="9" t="s">
        <v>52</v>
      </c>
      <c r="B23" s="25">
        <v>5.899980000000002</v>
      </c>
      <c r="C23" s="25">
        <v>0.68000000000000038</v>
      </c>
      <c r="D23" s="25">
        <v>0.3000000000000001</v>
      </c>
      <c r="E23" s="25">
        <v>0.32364000000000015</v>
      </c>
      <c r="F23" s="44">
        <v>356.39568260000004</v>
      </c>
      <c r="G23" s="44">
        <v>39.510000000000005</v>
      </c>
      <c r="H23" s="44">
        <v>20.4016938</v>
      </c>
      <c r="I23" s="44">
        <v>21.629503199999998</v>
      </c>
    </row>
    <row r="24" spans="1:9" s="8" customFormat="1">
      <c r="A24" s="9" t="s">
        <v>51</v>
      </c>
      <c r="B24" s="25">
        <v>17833.954529999999</v>
      </c>
      <c r="C24" s="25">
        <v>1259.9899999999998</v>
      </c>
      <c r="D24" s="25">
        <v>1875.41112</v>
      </c>
      <c r="E24" s="25">
        <v>2850.0540599999999</v>
      </c>
      <c r="F24" s="44">
        <v>247534.56642821402</v>
      </c>
      <c r="G24" s="44">
        <v>12510.93</v>
      </c>
      <c r="H24" s="44">
        <v>25772.042457107997</v>
      </c>
      <c r="I24" s="44">
        <v>45524.12588284599</v>
      </c>
    </row>
    <row r="25" spans="1:9">
      <c r="A25" s="9" t="s">
        <v>71</v>
      </c>
      <c r="B25" s="25">
        <v>56532.636930000008</v>
      </c>
      <c r="C25" s="25">
        <v>4608.2999999999993</v>
      </c>
      <c r="D25" s="25">
        <v>4681.01559</v>
      </c>
      <c r="E25" s="25">
        <v>4897.1013199999998</v>
      </c>
      <c r="F25" s="44">
        <v>5585441.1375222476</v>
      </c>
      <c r="G25" s="44">
        <v>444540.95</v>
      </c>
      <c r="H25" s="44">
        <v>500481.96435175696</v>
      </c>
      <c r="I25" s="44">
        <v>512311.86793092708</v>
      </c>
    </row>
    <row r="26" spans="1:9" s="8" customFormat="1">
      <c r="A26" s="9" t="s">
        <v>72</v>
      </c>
      <c r="B26" s="25">
        <v>19257.192709999999</v>
      </c>
      <c r="C26" s="25">
        <v>1892.8799999999999</v>
      </c>
      <c r="D26" s="25">
        <v>1294.9131299999999</v>
      </c>
      <c r="E26" s="25">
        <v>1322.8036600000003</v>
      </c>
      <c r="F26" s="44">
        <v>1541814.7436920097</v>
      </c>
      <c r="G26" s="44">
        <v>119676.75999999998</v>
      </c>
      <c r="H26" s="44">
        <v>109983.48169794904</v>
      </c>
      <c r="I26" s="44">
        <v>110184.01324670397</v>
      </c>
    </row>
    <row r="27" spans="1:9">
      <c r="A27" s="9" t="s">
        <v>73</v>
      </c>
      <c r="B27" s="25">
        <v>52847.431819999998</v>
      </c>
      <c r="C27" s="25">
        <v>4018.3927899999999</v>
      </c>
      <c r="D27" s="33">
        <v>5097.1235500000003</v>
      </c>
      <c r="E27" s="33">
        <v>5476.7934500000001</v>
      </c>
      <c r="F27" s="44">
        <v>33719541.061302789</v>
      </c>
      <c r="G27" s="44">
        <v>2627353.9569504182</v>
      </c>
      <c r="H27" s="44">
        <v>3039490.6450913968</v>
      </c>
      <c r="I27" s="44">
        <v>3049364.4344208119</v>
      </c>
    </row>
    <row r="28" spans="1:9">
      <c r="A28" s="9" t="s">
        <v>74</v>
      </c>
      <c r="B28" s="25">
        <v>837143.72568999999</v>
      </c>
      <c r="C28" s="25">
        <v>62893.4</v>
      </c>
      <c r="D28" s="25">
        <v>93350.614889999983</v>
      </c>
      <c r="E28" s="25">
        <v>99642.55680999998</v>
      </c>
      <c r="F28" s="44">
        <v>13914931.607783528</v>
      </c>
      <c r="G28" s="44">
        <v>1063117.04</v>
      </c>
      <c r="H28" s="44">
        <v>1475464.261156339</v>
      </c>
      <c r="I28" s="44">
        <v>1533536.441046288</v>
      </c>
    </row>
    <row r="29" spans="1:9">
      <c r="A29" s="4" t="s">
        <v>75</v>
      </c>
      <c r="B29" s="25">
        <v>17.211570000000002</v>
      </c>
      <c r="C29" s="25">
        <v>1.6163799999999999</v>
      </c>
      <c r="D29" s="25">
        <v>2.18452</v>
      </c>
      <c r="E29" s="25">
        <v>2.7723499999999999</v>
      </c>
      <c r="F29" s="44">
        <v>197.41533499600001</v>
      </c>
      <c r="G29" s="44">
        <v>17.647151499999996</v>
      </c>
      <c r="H29" s="44">
        <v>30.384890800000004</v>
      </c>
      <c r="I29" s="44">
        <v>43.049529599999993</v>
      </c>
    </row>
    <row r="30" spans="1:9">
      <c r="A30" s="13" t="s">
        <v>50</v>
      </c>
      <c r="B30" s="24">
        <f>SUM(B31:B33)</f>
        <v>15343.053059999998</v>
      </c>
      <c r="C30" s="24">
        <f>SUM(C31:C33)</f>
        <v>1217.9663599999997</v>
      </c>
      <c r="D30" s="24">
        <f t="shared" ref="D30:I30" si="4">SUM(D31:D33)</f>
        <v>1453.9200899999994</v>
      </c>
      <c r="E30" s="24">
        <f t="shared" si="4"/>
        <v>1473.1015399999997</v>
      </c>
      <c r="F30" s="45">
        <f>SUM(F31:F33)</f>
        <v>1289611.0611187823</v>
      </c>
      <c r="G30" s="45">
        <f t="shared" si="4"/>
        <v>100581.20988731898</v>
      </c>
      <c r="H30" s="45">
        <f t="shared" si="4"/>
        <v>129549.308894936</v>
      </c>
      <c r="I30" s="45">
        <f t="shared" si="4"/>
        <v>130930.689705647</v>
      </c>
    </row>
    <row r="31" spans="1:9">
      <c r="A31" s="4" t="s">
        <v>49</v>
      </c>
      <c r="B31" s="25">
        <v>214.22075000000001</v>
      </c>
      <c r="C31" s="25">
        <v>21.26</v>
      </c>
      <c r="D31" s="25">
        <v>14.830000000000002</v>
      </c>
      <c r="E31" s="25">
        <v>14.416920000000001</v>
      </c>
      <c r="F31" s="44">
        <v>6791.1121091459991</v>
      </c>
      <c r="G31" s="44">
        <v>620.51999999999987</v>
      </c>
      <c r="H31" s="44">
        <v>487.2299999999999</v>
      </c>
      <c r="I31" s="44">
        <v>456.99631379999994</v>
      </c>
    </row>
    <row r="32" spans="1:9" s="8" customFormat="1">
      <c r="A32" s="9" t="s">
        <v>76</v>
      </c>
      <c r="B32" s="15">
        <v>13502.522379999999</v>
      </c>
      <c r="C32" s="15">
        <v>1067.0499999999997</v>
      </c>
      <c r="D32" s="15">
        <v>1296.3763899999994</v>
      </c>
      <c r="E32" s="15">
        <v>1327.0638999999999</v>
      </c>
      <c r="F32" s="46">
        <v>1280219.4193535601</v>
      </c>
      <c r="G32" s="46">
        <v>99753.519999999975</v>
      </c>
      <c r="H32" s="46">
        <v>128819.004886836</v>
      </c>
      <c r="I32" s="46">
        <v>130240.453649927</v>
      </c>
    </row>
    <row r="33" spans="1:9">
      <c r="A33" s="9" t="s">
        <v>77</v>
      </c>
      <c r="B33" s="25">
        <v>1626.3099300000001</v>
      </c>
      <c r="C33" s="25">
        <v>129.65636000000001</v>
      </c>
      <c r="D33" s="25">
        <v>142.71369999999999</v>
      </c>
      <c r="E33" s="25">
        <v>131.62072000000001</v>
      </c>
      <c r="F33" s="44">
        <v>2600.5296560759998</v>
      </c>
      <c r="G33" s="44">
        <v>207.169887319</v>
      </c>
      <c r="H33" s="44">
        <v>243.07400809999999</v>
      </c>
      <c r="I33" s="44">
        <v>233.23974191999997</v>
      </c>
    </row>
    <row r="34" spans="1:9">
      <c r="A34" s="11" t="s">
        <v>48</v>
      </c>
      <c r="B34" s="24">
        <f t="shared" ref="B34:G34" si="5">B35+B38</f>
        <v>63324.720510000006</v>
      </c>
      <c r="C34" s="24">
        <f t="shared" si="5"/>
        <v>5481.8028899999999</v>
      </c>
      <c r="D34" s="24">
        <f t="shared" si="5"/>
        <v>4731.2856099999999</v>
      </c>
      <c r="E34" s="24">
        <f t="shared" ref="E34" si="6">E35+E38</f>
        <v>4872.1240099999995</v>
      </c>
      <c r="F34" s="45">
        <f t="shared" si="5"/>
        <v>2152244.5082534486</v>
      </c>
      <c r="G34" s="45">
        <f t="shared" si="5"/>
        <v>180370.69299108919</v>
      </c>
      <c r="H34" s="45">
        <f t="shared" ref="H34:I34" si="7">H35+H38</f>
        <v>188283.68571224349</v>
      </c>
      <c r="I34" s="45">
        <f t="shared" si="7"/>
        <v>198049.68328773419</v>
      </c>
    </row>
    <row r="35" spans="1:9">
      <c r="A35" s="11" t="s">
        <v>47</v>
      </c>
      <c r="B35" s="24">
        <f t="shared" ref="B35:H35" si="8">B36+B37</f>
        <v>29145.244870000002</v>
      </c>
      <c r="C35" s="24">
        <f t="shared" si="8"/>
        <v>2348.33761</v>
      </c>
      <c r="D35" s="24">
        <f t="shared" si="8"/>
        <v>2629.0494399999998</v>
      </c>
      <c r="E35" s="24">
        <f t="shared" ref="E35" si="9">E36+E37</f>
        <v>2770.8094700000001</v>
      </c>
      <c r="F35" s="45">
        <f t="shared" si="8"/>
        <v>1432255.2403158201</v>
      </c>
      <c r="G35" s="45">
        <f t="shared" si="8"/>
        <v>115855.73151135119</v>
      </c>
      <c r="H35" s="45">
        <f t="shared" si="8"/>
        <v>137234.3388808645</v>
      </c>
      <c r="I35" s="45">
        <f t="shared" ref="I35" si="10">I36+I37</f>
        <v>144736.5526908972</v>
      </c>
    </row>
    <row r="36" spans="1:9">
      <c r="A36" s="9" t="s">
        <v>46</v>
      </c>
      <c r="B36" s="25">
        <v>15598.458372499999</v>
      </c>
      <c r="C36" s="25">
        <v>1220.6930199999999</v>
      </c>
      <c r="D36" s="25">
        <v>1378.7068200000001</v>
      </c>
      <c r="E36" s="25">
        <v>1428.1759099999999</v>
      </c>
      <c r="F36" s="35">
        <v>541932.16089386248</v>
      </c>
      <c r="G36" s="35">
        <v>41766.61895472098</v>
      </c>
      <c r="H36" s="35">
        <v>48854.058396296314</v>
      </c>
      <c r="I36" s="35">
        <v>49628.395998526285</v>
      </c>
    </row>
    <row r="37" spans="1:9">
      <c r="A37" s="9" t="s">
        <v>45</v>
      </c>
      <c r="B37" s="30">
        <v>13546.786497500001</v>
      </c>
      <c r="C37" s="30">
        <v>1127.6445900000001</v>
      </c>
      <c r="D37" s="25">
        <v>1250.3426199999999</v>
      </c>
      <c r="E37" s="25">
        <v>1342.63356</v>
      </c>
      <c r="F37" s="35">
        <v>890323.07942195772</v>
      </c>
      <c r="G37" s="35">
        <v>74089.112556630207</v>
      </c>
      <c r="H37" s="35">
        <v>88380.280484568182</v>
      </c>
      <c r="I37" s="35">
        <v>95108.156692370918</v>
      </c>
    </row>
    <row r="38" spans="1:9">
      <c r="A38" s="11" t="s">
        <v>44</v>
      </c>
      <c r="B38" s="24">
        <f t="shared" ref="B38:I38" si="11">B39+B40</f>
        <v>34179.475640000004</v>
      </c>
      <c r="C38" s="24">
        <f t="shared" si="11"/>
        <v>3133.4652799999999</v>
      </c>
      <c r="D38" s="24">
        <f t="shared" si="11"/>
        <v>2102.2361700000001</v>
      </c>
      <c r="E38" s="24">
        <f t="shared" si="11"/>
        <v>2101.3145399999999</v>
      </c>
      <c r="F38" s="45">
        <f t="shared" si="11"/>
        <v>719989.26793762832</v>
      </c>
      <c r="G38" s="45">
        <f t="shared" si="11"/>
        <v>64514.961479737998</v>
      </c>
      <c r="H38" s="45">
        <f t="shared" si="11"/>
        <v>51049.346831378993</v>
      </c>
      <c r="I38" s="45">
        <f t="shared" si="11"/>
        <v>53313.130596837</v>
      </c>
    </row>
    <row r="39" spans="1:9">
      <c r="A39" s="9" t="s">
        <v>43</v>
      </c>
      <c r="B39" s="30">
        <v>22904.861145000003</v>
      </c>
      <c r="C39" s="30">
        <v>2052.2647299999999</v>
      </c>
      <c r="D39" s="30">
        <v>1499.6610900000001</v>
      </c>
      <c r="E39" s="25">
        <v>1485.2096899999999</v>
      </c>
      <c r="F39" s="35">
        <v>476519.55266892386</v>
      </c>
      <c r="G39" s="35">
        <v>41197.586174720782</v>
      </c>
      <c r="H39" s="35">
        <v>33778.472539617003</v>
      </c>
      <c r="I39" s="35">
        <v>33512.500504294003</v>
      </c>
    </row>
    <row r="40" spans="1:9" s="19" customFormat="1">
      <c r="A40" s="18" t="s">
        <v>42</v>
      </c>
      <c r="B40" s="30">
        <v>11274.614495</v>
      </c>
      <c r="C40" s="65">
        <v>1081.20055</v>
      </c>
      <c r="D40" s="30">
        <v>602.57507999999996</v>
      </c>
      <c r="E40" s="25">
        <v>616.10485000000006</v>
      </c>
      <c r="F40" s="35">
        <v>243469.7152687044</v>
      </c>
      <c r="G40" s="66">
        <v>23317.375305017216</v>
      </c>
      <c r="H40" s="35">
        <v>17270.874291761986</v>
      </c>
      <c r="I40" s="35">
        <v>19800.630092542997</v>
      </c>
    </row>
    <row r="41" spans="1:9">
      <c r="A41" s="11" t="s">
        <v>41</v>
      </c>
      <c r="B41" s="24">
        <f t="shared" ref="B41:I41" si="12">B42+B43</f>
        <v>74667.441709699269</v>
      </c>
      <c r="C41" s="24">
        <f t="shared" si="12"/>
        <v>6195.342920000001</v>
      </c>
      <c r="D41" s="24">
        <f t="shared" si="12"/>
        <v>6464.0278100000005</v>
      </c>
      <c r="E41" s="24">
        <f t="shared" si="12"/>
        <v>6393.0846118181817</v>
      </c>
      <c r="F41" s="43">
        <f t="shared" si="12"/>
        <v>287111.16479504504</v>
      </c>
      <c r="G41" s="43">
        <f t="shared" si="12"/>
        <v>25308.856021303749</v>
      </c>
      <c r="H41" s="43">
        <f t="shared" si="12"/>
        <v>23114.14265601075</v>
      </c>
      <c r="I41" s="43">
        <f t="shared" si="12"/>
        <v>23238.046555962759</v>
      </c>
    </row>
    <row r="42" spans="1:9">
      <c r="A42" s="9" t="s">
        <v>40</v>
      </c>
      <c r="B42" s="25">
        <v>59112.756389999995</v>
      </c>
      <c r="C42" s="25">
        <v>4855.8678200000004</v>
      </c>
      <c r="D42" s="25">
        <v>5294.7828900000004</v>
      </c>
      <c r="E42" s="25">
        <v>5045.30602</v>
      </c>
      <c r="F42" s="44">
        <v>221895.87678668526</v>
      </c>
      <c r="G42" s="44">
        <v>18774.531796912674</v>
      </c>
      <c r="H42" s="44">
        <v>19767.188748471592</v>
      </c>
      <c r="I42" s="44">
        <v>19723.743590768529</v>
      </c>
    </row>
    <row r="43" spans="1:9">
      <c r="A43" s="11" t="s">
        <v>39</v>
      </c>
      <c r="B43" s="24">
        <f>B44+B45</f>
        <v>15554.685319699278</v>
      </c>
      <c r="C43" s="24">
        <f t="shared" ref="C43:I43" si="13">C44+C45</f>
        <v>1339.4751000000001</v>
      </c>
      <c r="D43" s="24">
        <f t="shared" si="13"/>
        <v>1169.2449200000001</v>
      </c>
      <c r="E43" s="24">
        <f t="shared" si="13"/>
        <v>1347.7785918181817</v>
      </c>
      <c r="F43" s="43">
        <f t="shared" si="13"/>
        <v>65215.288008359756</v>
      </c>
      <c r="G43" s="43">
        <f t="shared" si="13"/>
        <v>6534.3242243910772</v>
      </c>
      <c r="H43" s="43">
        <f t="shared" si="13"/>
        <v>3346.9539075391599</v>
      </c>
      <c r="I43" s="43">
        <f t="shared" si="13"/>
        <v>3514.3029651942306</v>
      </c>
    </row>
    <row r="44" spans="1:9">
      <c r="A44" s="9" t="s">
        <v>38</v>
      </c>
      <c r="B44" s="25">
        <v>1013.0863165799999</v>
      </c>
      <c r="C44" s="25">
        <v>85.426150000000007</v>
      </c>
      <c r="D44" s="25">
        <v>681.07258999999999</v>
      </c>
      <c r="E44" s="25">
        <v>725.67744181818182</v>
      </c>
      <c r="F44" s="44">
        <v>14777.384660556676</v>
      </c>
      <c r="G44" s="44">
        <v>1284.6669402798436</v>
      </c>
      <c r="H44" s="44">
        <v>1015.9694644377627</v>
      </c>
      <c r="I44" s="44">
        <v>781.64183887935565</v>
      </c>
    </row>
    <row r="45" spans="1:9">
      <c r="A45" s="9" t="s">
        <v>37</v>
      </c>
      <c r="B45" s="25">
        <v>14541.599003119278</v>
      </c>
      <c r="C45" s="25">
        <v>1254.0489500000001</v>
      </c>
      <c r="D45" s="25">
        <v>488.17232999999999</v>
      </c>
      <c r="E45" s="25">
        <v>622.10114999999996</v>
      </c>
      <c r="F45" s="44">
        <v>50437.903347803083</v>
      </c>
      <c r="G45" s="44">
        <v>5249.6572841112338</v>
      </c>
      <c r="H45" s="44">
        <v>2330.9844431013971</v>
      </c>
      <c r="I45" s="44">
        <v>2732.6611263148752</v>
      </c>
    </row>
    <row r="46" spans="1:9">
      <c r="A46" s="11" t="s">
        <v>36</v>
      </c>
      <c r="B46" s="24">
        <f>B47+B48</f>
        <v>7109.2800000000016</v>
      </c>
      <c r="C46" s="24">
        <f t="shared" ref="C46:I46" si="14">C47+C48</f>
        <v>588.66967999999997</v>
      </c>
      <c r="D46" s="24">
        <f t="shared" si="14"/>
        <v>539.36</v>
      </c>
      <c r="E46" s="24">
        <f t="shared" si="14"/>
        <v>555.48</v>
      </c>
      <c r="F46" s="43">
        <f>F47+F48</f>
        <v>7172904.0299999993</v>
      </c>
      <c r="G46" s="43">
        <f t="shared" si="14"/>
        <v>579380.82999999996</v>
      </c>
      <c r="H46" s="43">
        <f t="shared" si="14"/>
        <v>578306.15</v>
      </c>
      <c r="I46" s="43">
        <f t="shared" si="14"/>
        <v>587309.72000000009</v>
      </c>
    </row>
    <row r="47" spans="1:9">
      <c r="A47" s="9" t="s">
        <v>35</v>
      </c>
      <c r="B47" s="25">
        <v>7109.2800000000016</v>
      </c>
      <c r="C47" s="25">
        <v>588.66967999999997</v>
      </c>
      <c r="D47" s="25">
        <v>539.36</v>
      </c>
      <c r="E47" s="25">
        <v>555.48</v>
      </c>
      <c r="F47" s="44">
        <v>7172904.0299999993</v>
      </c>
      <c r="G47" s="44">
        <v>579380.82999999996</v>
      </c>
      <c r="H47" s="44">
        <v>578306.15</v>
      </c>
      <c r="I47" s="44">
        <v>587309.72000000009</v>
      </c>
    </row>
    <row r="48" spans="1:9">
      <c r="A48" s="9" t="s">
        <v>34</v>
      </c>
      <c r="B48" s="25">
        <v>0</v>
      </c>
      <c r="C48" s="25">
        <v>0</v>
      </c>
      <c r="D48" s="25">
        <v>0</v>
      </c>
      <c r="E48" s="25">
        <v>0</v>
      </c>
      <c r="F48" s="61">
        <v>0</v>
      </c>
      <c r="G48" s="61">
        <v>0</v>
      </c>
      <c r="H48" s="61">
        <v>0</v>
      </c>
      <c r="I48" s="61">
        <v>0</v>
      </c>
    </row>
    <row r="49" spans="1:9">
      <c r="A49" s="93" t="s">
        <v>81</v>
      </c>
      <c r="B49" s="25">
        <f>B22+B30+B34+B41+B46</f>
        <v>1144065.3369396992</v>
      </c>
      <c r="C49" s="25">
        <f t="shared" ref="C49:H49" si="15">C22+C30+C34+C41+C46</f>
        <v>88157.424640000012</v>
      </c>
      <c r="D49" s="25">
        <f>D22+D30+D34+D41+D46</f>
        <v>119487.97178999998</v>
      </c>
      <c r="E49" s="24">
        <f>E22+E30+E34+E41+E46</f>
        <v>127483.42310181816</v>
      </c>
      <c r="F49" s="44">
        <f>F22+F30+F34+F41+F46</f>
        <v>65911490.276578665</v>
      </c>
      <c r="G49" s="44">
        <f t="shared" si="15"/>
        <v>5152880.7358501302</v>
      </c>
      <c r="H49" s="44">
        <f t="shared" si="15"/>
        <v>6070466.0837115403</v>
      </c>
      <c r="I49" s="45">
        <f>I22+I30+I34+I41+I46</f>
        <v>6190470.6515801204</v>
      </c>
    </row>
    <row r="50" spans="1:9">
      <c r="A50" s="93" t="s">
        <v>33</v>
      </c>
      <c r="B50" s="25">
        <f>B18+B22+B30+B34+B41+B46</f>
        <v>1146490.9555396994</v>
      </c>
      <c r="C50" s="25">
        <f t="shared" ref="C50:I50" si="16">C18+C22+C30+C34+C41+C46</f>
        <v>88346.687340000019</v>
      </c>
      <c r="D50" s="25">
        <f t="shared" si="16"/>
        <v>119700.27291999999</v>
      </c>
      <c r="E50" s="24">
        <f t="shared" si="16"/>
        <v>127695.31536181815</v>
      </c>
      <c r="F50" s="44">
        <f>F18+F22+F30+F34+F41+F46</f>
        <v>215857776.34056333</v>
      </c>
      <c r="G50" s="44">
        <f t="shared" si="16"/>
        <v>16704320.4162897</v>
      </c>
      <c r="H50" s="44">
        <f t="shared" si="16"/>
        <v>20407083.228206571</v>
      </c>
      <c r="I50" s="45">
        <f t="shared" si="16"/>
        <v>19315031.924492426</v>
      </c>
    </row>
    <row r="51" spans="1:9">
      <c r="A51" s="93" t="s">
        <v>32</v>
      </c>
      <c r="B51" s="25">
        <f>B18+B22+B30+B34+B41</f>
        <v>1139381.6755396994</v>
      </c>
      <c r="C51" s="25">
        <f t="shared" ref="C51:I51" si="17">C18+C22+C30+C34+C41</f>
        <v>87758.017660000012</v>
      </c>
      <c r="D51" s="25">
        <f t="shared" si="17"/>
        <v>119160.91291999999</v>
      </c>
      <c r="E51" s="24">
        <f t="shared" si="17"/>
        <v>127139.83536181816</v>
      </c>
      <c r="F51" s="44">
        <f>F18+F22+F30+F34+F41</f>
        <v>208684872.31056333</v>
      </c>
      <c r="G51" s="44">
        <f t="shared" si="17"/>
        <v>16124939.5862897</v>
      </c>
      <c r="H51" s="44">
        <f t="shared" si="17"/>
        <v>19828777.078206573</v>
      </c>
      <c r="I51" s="45">
        <f t="shared" si="17"/>
        <v>18727722.204492427</v>
      </c>
    </row>
    <row r="52" spans="1:9">
      <c r="A52" s="78"/>
      <c r="B52" s="78"/>
      <c r="C52" s="78"/>
      <c r="D52" s="78"/>
      <c r="E52" s="78"/>
      <c r="F52" s="78"/>
      <c r="G52" s="78"/>
      <c r="H52" s="78"/>
      <c r="I52" s="78"/>
    </row>
    <row r="53" spans="1:9">
      <c r="A53" s="80" t="s">
        <v>31</v>
      </c>
      <c r="B53" s="80"/>
      <c r="C53" s="80"/>
      <c r="D53" s="80"/>
      <c r="E53" s="80"/>
      <c r="F53" s="80"/>
      <c r="G53" s="80"/>
      <c r="H53" s="80"/>
      <c r="I53" s="80"/>
    </row>
    <row r="54" spans="1:9">
      <c r="A54" s="82"/>
      <c r="B54" s="82" t="s">
        <v>30</v>
      </c>
      <c r="C54" s="82"/>
      <c r="D54" s="82"/>
      <c r="E54" s="82"/>
      <c r="F54" s="88" t="s">
        <v>29</v>
      </c>
      <c r="G54" s="88"/>
      <c r="H54" s="88"/>
      <c r="I54" s="88"/>
    </row>
    <row r="55" spans="1:9" ht="12.75" customHeight="1">
      <c r="A55" s="82"/>
      <c r="B55" s="82" t="s">
        <v>116</v>
      </c>
      <c r="C55" s="83" t="s">
        <v>126</v>
      </c>
      <c r="D55" s="59">
        <v>2023</v>
      </c>
      <c r="E55" s="59">
        <v>2023</v>
      </c>
      <c r="F55" s="82" t="s">
        <v>116</v>
      </c>
      <c r="G55" s="83" t="s">
        <v>126</v>
      </c>
      <c r="H55" s="59">
        <v>2023</v>
      </c>
      <c r="I55" s="59">
        <v>2023</v>
      </c>
    </row>
    <row r="56" spans="1:9">
      <c r="A56" s="82"/>
      <c r="B56" s="82"/>
      <c r="C56" s="83"/>
      <c r="D56" s="59" t="s">
        <v>123</v>
      </c>
      <c r="E56" s="59" t="s">
        <v>127</v>
      </c>
      <c r="F56" s="82"/>
      <c r="G56" s="83"/>
      <c r="H56" s="59" t="s">
        <v>123</v>
      </c>
      <c r="I56" s="59" t="s">
        <v>127</v>
      </c>
    </row>
    <row r="57" spans="1:9">
      <c r="A57" s="82"/>
      <c r="B57" s="59">
        <v>1</v>
      </c>
      <c r="C57" s="59">
        <v>2</v>
      </c>
      <c r="D57" s="59">
        <v>3</v>
      </c>
      <c r="E57" s="59">
        <v>4</v>
      </c>
      <c r="F57" s="59">
        <v>1</v>
      </c>
      <c r="G57" s="59">
        <v>2</v>
      </c>
      <c r="H57" s="59">
        <v>3</v>
      </c>
      <c r="I57" s="59">
        <v>4</v>
      </c>
    </row>
    <row r="58" spans="1:9">
      <c r="A58" s="7" t="s">
        <v>28</v>
      </c>
      <c r="B58" s="6"/>
      <c r="C58" s="6"/>
      <c r="D58" s="6"/>
      <c r="E58" s="6"/>
      <c r="F58" s="47"/>
      <c r="G58" s="47"/>
      <c r="H58" s="47"/>
      <c r="I58" s="47"/>
    </row>
    <row r="59" spans="1:9">
      <c r="A59" s="13" t="s">
        <v>27</v>
      </c>
      <c r="B59" s="3">
        <f>B60+B61</f>
        <v>806541.1560033001</v>
      </c>
      <c r="C59" s="3">
        <f t="shared" ref="C59" si="18">C60+C61</f>
        <v>61437.976749999994</v>
      </c>
      <c r="D59" s="3">
        <f t="shared" ref="D59:H59" si="19">D60+D61</f>
        <v>88411.482474600009</v>
      </c>
      <c r="E59" s="3">
        <f>E61+E60</f>
        <v>93608.376900100004</v>
      </c>
      <c r="F59" s="48">
        <f t="shared" si="19"/>
        <v>22031617.044887856</v>
      </c>
      <c r="G59" s="48">
        <f t="shared" si="19"/>
        <v>1699579.5064230934</v>
      </c>
      <c r="H59" s="48">
        <f t="shared" si="19"/>
        <v>2243149.428981605</v>
      </c>
      <c r="I59" s="48">
        <f>I61+I60</f>
        <v>2316946.6719644498</v>
      </c>
    </row>
    <row r="60" spans="1:9">
      <c r="A60" s="9" t="s">
        <v>26</v>
      </c>
      <c r="B60" s="29">
        <v>62306.614429999994</v>
      </c>
      <c r="C60" s="29">
        <v>4902.4279699999997</v>
      </c>
      <c r="D60" s="29">
        <v>6145.8502500000004</v>
      </c>
      <c r="E60" s="29">
        <v>6400.1044899999997</v>
      </c>
      <c r="F60" s="49">
        <v>4191430.0373805799</v>
      </c>
      <c r="G60" s="49">
        <v>324002.66693239356</v>
      </c>
      <c r="H60" s="32">
        <v>416271.16325091262</v>
      </c>
      <c r="I60" s="49">
        <v>428287.34962132468</v>
      </c>
    </row>
    <row r="61" spans="1:9">
      <c r="A61" s="9" t="s">
        <v>25</v>
      </c>
      <c r="B61" s="29">
        <v>744234.54157330014</v>
      </c>
      <c r="C61" s="29">
        <v>56535.548779999997</v>
      </c>
      <c r="D61" s="29">
        <v>82265.632224600005</v>
      </c>
      <c r="E61" s="29">
        <v>87208.272410100006</v>
      </c>
      <c r="F61" s="49">
        <v>17840187.007507276</v>
      </c>
      <c r="G61" s="49">
        <v>1375576.8394906998</v>
      </c>
      <c r="H61" s="32">
        <v>1826878.2657306925</v>
      </c>
      <c r="I61" s="49">
        <v>1888659.322343125</v>
      </c>
    </row>
    <row r="62" spans="1:9" ht="25.5">
      <c r="A62" s="13" t="s">
        <v>24</v>
      </c>
      <c r="B62" s="3">
        <f t="shared" ref="B62:H62" si="20">B63+B64</f>
        <v>42630.64284</v>
      </c>
      <c r="C62" s="3">
        <f t="shared" si="20"/>
        <v>3756.51559</v>
      </c>
      <c r="D62" s="3">
        <f t="shared" si="20"/>
        <v>3564.7649999999999</v>
      </c>
      <c r="E62" s="3">
        <f>E64+E63</f>
        <v>3939.71513</v>
      </c>
      <c r="F62" s="48">
        <f t="shared" si="20"/>
        <v>91539295.996019304</v>
      </c>
      <c r="G62" s="48">
        <f t="shared" si="20"/>
        <v>7387328.2511613574</v>
      </c>
      <c r="H62" s="48">
        <f t="shared" si="20"/>
        <v>8354437.5969363078</v>
      </c>
      <c r="I62" s="48">
        <f>I64+I63</f>
        <v>8157914.8829865428</v>
      </c>
    </row>
    <row r="63" spans="1:9">
      <c r="A63" s="4" t="s">
        <v>23</v>
      </c>
      <c r="B63" s="29">
        <v>10703.78211</v>
      </c>
      <c r="C63" s="29">
        <v>934.78255000000001</v>
      </c>
      <c r="D63" s="29">
        <v>929.63482999999997</v>
      </c>
      <c r="E63" s="29">
        <v>1107.73686</v>
      </c>
      <c r="F63" s="32">
        <v>53506133.243981913</v>
      </c>
      <c r="G63" s="32">
        <v>4450728.8885558806</v>
      </c>
      <c r="H63" s="32">
        <v>4456178.5390357422</v>
      </c>
      <c r="I63" s="32">
        <v>4353819.6572380513</v>
      </c>
    </row>
    <row r="64" spans="1:9">
      <c r="A64" s="4" t="s">
        <v>22</v>
      </c>
      <c r="B64" s="29">
        <v>31926.860730000004</v>
      </c>
      <c r="C64" s="29">
        <v>2821.7330400000001</v>
      </c>
      <c r="D64" s="29">
        <v>2635.1301699999999</v>
      </c>
      <c r="E64" s="29">
        <v>2831.9782700000001</v>
      </c>
      <c r="F64" s="32">
        <v>38033162.752037399</v>
      </c>
      <c r="G64" s="32">
        <v>2936599.3626054768</v>
      </c>
      <c r="H64" s="32">
        <v>3898259.0579005657</v>
      </c>
      <c r="I64" s="32">
        <v>3804095.2257484915</v>
      </c>
    </row>
    <row r="65" spans="1:9">
      <c r="A65" s="7" t="s">
        <v>21</v>
      </c>
      <c r="B65" s="12"/>
      <c r="C65" s="12"/>
      <c r="D65" s="6"/>
      <c r="E65" s="6"/>
      <c r="F65" s="50"/>
      <c r="G65" s="50"/>
      <c r="H65" s="47"/>
      <c r="I65" s="47"/>
    </row>
    <row r="66" spans="1:9">
      <c r="A66" s="9" t="s">
        <v>20</v>
      </c>
      <c r="B66" s="3">
        <f t="shared" ref="B66:H66" si="21">B67+B68+B69</f>
        <v>69468.866049999997</v>
      </c>
      <c r="C66" s="3">
        <f>C67+C68+C69</f>
        <v>5777.8846999999996</v>
      </c>
      <c r="D66" s="3">
        <f t="shared" si="21"/>
        <v>5398.3102499999995</v>
      </c>
      <c r="E66" s="3">
        <f>E69+E68+E67</f>
        <v>5397.5903500000004</v>
      </c>
      <c r="F66" s="48">
        <f t="shared" si="21"/>
        <v>3305008.3533298518</v>
      </c>
      <c r="G66" s="48">
        <f t="shared" si="21"/>
        <v>272103.39595643088</v>
      </c>
      <c r="H66" s="48">
        <f t="shared" si="21"/>
        <v>268351.43895687291</v>
      </c>
      <c r="I66" s="48">
        <f>I69+I68+I67</f>
        <v>263323.42046538077</v>
      </c>
    </row>
    <row r="67" spans="1:9">
      <c r="A67" s="9" t="s">
        <v>19</v>
      </c>
      <c r="B67" s="31">
        <v>88.366239999999991</v>
      </c>
      <c r="C67" s="31">
        <v>6.9506300000000003</v>
      </c>
      <c r="D67" s="31">
        <v>7.4343700000000004</v>
      </c>
      <c r="E67" s="31">
        <v>7.5576100000000004</v>
      </c>
      <c r="F67" s="32">
        <v>4296.3519340679995</v>
      </c>
      <c r="G67" s="32">
        <v>342.40416252599994</v>
      </c>
      <c r="H67" s="32">
        <v>352.0918641209999</v>
      </c>
      <c r="I67" s="32">
        <v>355.99810823399997</v>
      </c>
    </row>
    <row r="68" spans="1:9">
      <c r="A68" s="9" t="s">
        <v>18</v>
      </c>
      <c r="B68" s="31">
        <v>68975.176149999999</v>
      </c>
      <c r="C68" s="31">
        <v>5735.5184499999996</v>
      </c>
      <c r="D68" s="31">
        <v>5361.2918</v>
      </c>
      <c r="E68" s="31">
        <v>5360.6379200000001</v>
      </c>
      <c r="F68" s="32">
        <v>3286748.7004480017</v>
      </c>
      <c r="G68" s="32">
        <v>270609.04819931701</v>
      </c>
      <c r="H68" s="32">
        <v>266925.16575541091</v>
      </c>
      <c r="I68" s="32">
        <v>261896.10524566669</v>
      </c>
    </row>
    <row r="69" spans="1:9">
      <c r="A69" s="9" t="s">
        <v>17</v>
      </c>
      <c r="B69" s="31">
        <v>405.32366000000002</v>
      </c>
      <c r="C69" s="31">
        <v>35.415619999999997</v>
      </c>
      <c r="D69" s="31">
        <v>29.58408</v>
      </c>
      <c r="E69" s="31">
        <v>29.394819999999999</v>
      </c>
      <c r="F69" s="32">
        <v>13963.300947782156</v>
      </c>
      <c r="G69" s="32">
        <v>1151.943594587864</v>
      </c>
      <c r="H69" s="32">
        <v>1074.181337341</v>
      </c>
      <c r="I69" s="32">
        <v>1071.3171114800539</v>
      </c>
    </row>
    <row r="70" spans="1:9" s="19" customFormat="1">
      <c r="A70" s="11" t="s">
        <v>16</v>
      </c>
      <c r="B70" s="3">
        <f t="shared" ref="B70:G70" si="22">B71+B72</f>
        <v>27.734020000000001</v>
      </c>
      <c r="C70" s="3">
        <f t="shared" si="22"/>
        <v>2.2580900000000002</v>
      </c>
      <c r="D70" s="3">
        <f>D71+D72</f>
        <v>2.2946399999999998</v>
      </c>
      <c r="E70" s="3">
        <f>E72+E71</f>
        <v>2.2316100000000003</v>
      </c>
      <c r="F70" s="48">
        <f t="shared" si="22"/>
        <v>278.11783510739997</v>
      </c>
      <c r="G70" s="48">
        <f t="shared" si="22"/>
        <v>22.073849896000002</v>
      </c>
      <c r="H70" s="48">
        <f>H71+H72</f>
        <v>22.716803930000001</v>
      </c>
      <c r="I70" s="48">
        <f>I72+I71</f>
        <v>21.845619853999999</v>
      </c>
    </row>
    <row r="71" spans="1:9" s="67" customFormat="1">
      <c r="A71" s="18" t="s">
        <v>15</v>
      </c>
      <c r="B71" s="68">
        <v>27.406140000000001</v>
      </c>
      <c r="C71" s="68">
        <v>2.2467700000000002</v>
      </c>
      <c r="D71" s="29">
        <v>2.2877299999999998</v>
      </c>
      <c r="E71" s="29">
        <v>2.2262900000000001</v>
      </c>
      <c r="F71" s="69">
        <v>276.10742877199999</v>
      </c>
      <c r="G71" s="69">
        <v>21.985147346000002</v>
      </c>
      <c r="H71" s="49">
        <v>22.674721730000002</v>
      </c>
      <c r="I71" s="49">
        <v>21.817425854</v>
      </c>
    </row>
    <row r="72" spans="1:9">
      <c r="A72" s="9" t="s">
        <v>14</v>
      </c>
      <c r="B72" s="29">
        <v>0.32787999999999995</v>
      </c>
      <c r="C72" s="29">
        <v>1.132E-2</v>
      </c>
      <c r="D72" s="29">
        <v>6.9100000000000003E-3</v>
      </c>
      <c r="E72" s="29">
        <v>5.3200000000000001E-3</v>
      </c>
      <c r="F72" s="51">
        <v>2.0104063353999999</v>
      </c>
      <c r="G72" s="51">
        <v>8.8702550000000005E-2</v>
      </c>
      <c r="H72" s="49">
        <v>4.20822E-2</v>
      </c>
      <c r="I72" s="49">
        <v>2.8194E-2</v>
      </c>
    </row>
    <row r="73" spans="1:9">
      <c r="A73" s="10" t="s">
        <v>13</v>
      </c>
      <c r="B73" s="3">
        <f t="shared" ref="B73:I73" si="23">B74</f>
        <v>12375.158400000002</v>
      </c>
      <c r="C73" s="3">
        <f t="shared" si="23"/>
        <v>1082.22</v>
      </c>
      <c r="D73" s="3">
        <f t="shared" si="23"/>
        <v>943.76749999999993</v>
      </c>
      <c r="E73" s="3">
        <f t="shared" si="23"/>
        <v>1078.9216099999999</v>
      </c>
      <c r="F73" s="48">
        <f t="shared" si="23"/>
        <v>333965.68955865002</v>
      </c>
      <c r="G73" s="48">
        <f t="shared" si="23"/>
        <v>29517.48</v>
      </c>
      <c r="H73" s="48">
        <f t="shared" si="23"/>
        <v>25990.618551100004</v>
      </c>
      <c r="I73" s="48">
        <f t="shared" si="23"/>
        <v>28949.970492073</v>
      </c>
    </row>
    <row r="74" spans="1:9" s="8" customFormat="1">
      <c r="A74" s="9" t="s">
        <v>12</v>
      </c>
      <c r="B74" s="29">
        <v>12375.158400000002</v>
      </c>
      <c r="C74" s="29">
        <v>1082.22</v>
      </c>
      <c r="D74" s="29">
        <v>943.76749999999993</v>
      </c>
      <c r="E74" s="29">
        <v>1078.9216099999999</v>
      </c>
      <c r="F74" s="44">
        <v>333965.68955865002</v>
      </c>
      <c r="G74" s="44">
        <v>29517.48</v>
      </c>
      <c r="H74" s="44">
        <v>25990.618551100004</v>
      </c>
      <c r="I74" s="44">
        <v>28949.970492073</v>
      </c>
    </row>
    <row r="75" spans="1:9" s="8" customFormat="1">
      <c r="A75" s="79"/>
      <c r="B75" s="79"/>
      <c r="C75" s="79"/>
      <c r="D75" s="79"/>
      <c r="E75" s="79"/>
    </row>
    <row r="76" spans="1:9">
      <c r="A76" s="80" t="s">
        <v>11</v>
      </c>
      <c r="B76" s="80"/>
      <c r="C76" s="80"/>
      <c r="D76" s="80"/>
      <c r="E76" s="80"/>
      <c r="F76" s="8"/>
      <c r="G76" s="8"/>
      <c r="H76" s="8"/>
      <c r="I76" s="8"/>
    </row>
    <row r="77" spans="1:9" ht="12.75" customHeight="1">
      <c r="A77" s="82"/>
      <c r="B77" s="82" t="s">
        <v>117</v>
      </c>
      <c r="C77" s="83" t="s">
        <v>126</v>
      </c>
      <c r="D77" s="59">
        <v>2023</v>
      </c>
      <c r="E77" s="59">
        <v>2023</v>
      </c>
      <c r="F77" s="8"/>
      <c r="G77" s="8"/>
      <c r="H77" s="8"/>
      <c r="I77" s="8"/>
    </row>
    <row r="78" spans="1:9">
      <c r="A78" s="82"/>
      <c r="B78" s="82"/>
      <c r="C78" s="83"/>
      <c r="D78" s="59" t="s">
        <v>123</v>
      </c>
      <c r="E78" s="59" t="s">
        <v>127</v>
      </c>
      <c r="F78" s="1"/>
      <c r="G78" s="1"/>
      <c r="H78" s="1"/>
      <c r="I78" s="1"/>
    </row>
    <row r="79" spans="1:9">
      <c r="A79" s="82"/>
      <c r="B79" s="59">
        <v>1</v>
      </c>
      <c r="C79" s="59">
        <v>2</v>
      </c>
      <c r="D79" s="59">
        <v>3</v>
      </c>
      <c r="E79" s="59">
        <v>4</v>
      </c>
      <c r="F79" s="1"/>
      <c r="G79" s="1"/>
      <c r="H79" s="1"/>
      <c r="I79" s="1"/>
    </row>
    <row r="80" spans="1:9">
      <c r="A80" s="7" t="s">
        <v>10</v>
      </c>
      <c r="B80" s="6"/>
      <c r="C80" s="6"/>
      <c r="D80" s="6"/>
      <c r="E80" s="6"/>
      <c r="F80" s="1"/>
      <c r="G80" s="1"/>
      <c r="H80" s="1"/>
      <c r="I80" s="1"/>
    </row>
    <row r="81" spans="1:9">
      <c r="A81" s="71" t="s">
        <v>9</v>
      </c>
      <c r="B81" s="3">
        <f>B82+B83</f>
        <v>10465.62002</v>
      </c>
      <c r="C81" s="3">
        <f>C82+C83</f>
        <v>10083.902160000001</v>
      </c>
      <c r="D81" s="3">
        <f t="shared" ref="D81" si="24">D82+D83</f>
        <v>10645.15487</v>
      </c>
      <c r="E81" s="3">
        <f>E83+E82</f>
        <v>10606.137769999999</v>
      </c>
      <c r="F81" s="1"/>
      <c r="G81" s="1"/>
      <c r="H81" s="1"/>
      <c r="I81" s="1"/>
    </row>
    <row r="82" spans="1:9">
      <c r="A82" s="4" t="s">
        <v>8</v>
      </c>
      <c r="B82" s="37">
        <v>853.03237999999999</v>
      </c>
      <c r="C82" s="37">
        <v>802.55722000000003</v>
      </c>
      <c r="D82" s="31">
        <v>886.82356000000004</v>
      </c>
      <c r="E82" s="31">
        <v>898.73251000000005</v>
      </c>
      <c r="F82" s="1"/>
      <c r="G82" s="1"/>
      <c r="H82" s="1"/>
      <c r="I82" s="1"/>
    </row>
    <row r="83" spans="1:9">
      <c r="A83" s="4" t="s">
        <v>7</v>
      </c>
      <c r="B83" s="37">
        <v>9612.5876399999997</v>
      </c>
      <c r="C83" s="37">
        <v>9281.3449400000009</v>
      </c>
      <c r="D83" s="31">
        <v>9758.3313099999996</v>
      </c>
      <c r="E83" s="31">
        <v>9707.4052599999995</v>
      </c>
      <c r="F83" s="1"/>
      <c r="G83" s="1"/>
      <c r="H83" s="1"/>
      <c r="I83" s="1"/>
    </row>
    <row r="84" spans="1:9">
      <c r="A84" s="70" t="s">
        <v>6</v>
      </c>
      <c r="B84" s="3">
        <f t="shared" ref="B84:D84" si="25">B85+B86</f>
        <v>16185.220379999999</v>
      </c>
      <c r="C84" s="3">
        <f t="shared" si="25"/>
        <v>15621.993579999998</v>
      </c>
      <c r="D84" s="3">
        <f t="shared" si="25"/>
        <v>16530.402440000002</v>
      </c>
      <c r="E84" s="3">
        <f>E86+E85</f>
        <v>16646.95176</v>
      </c>
      <c r="F84" s="1"/>
      <c r="G84" s="1"/>
      <c r="H84" s="1"/>
      <c r="I84" s="1"/>
    </row>
    <row r="85" spans="1:9">
      <c r="A85" s="5" t="s">
        <v>5</v>
      </c>
      <c r="B85" s="37">
        <v>13384.65346</v>
      </c>
      <c r="C85" s="37">
        <v>12922.648289999999</v>
      </c>
      <c r="D85" s="37">
        <v>13409.207420000001</v>
      </c>
      <c r="E85" s="37">
        <v>13513.2389</v>
      </c>
      <c r="F85" s="1"/>
      <c r="G85" s="1"/>
      <c r="H85" s="1"/>
      <c r="I85" s="1"/>
    </row>
    <row r="86" spans="1:9">
      <c r="A86" s="5" t="s">
        <v>4</v>
      </c>
      <c r="B86" s="37">
        <v>2800.5669200000002</v>
      </c>
      <c r="C86" s="37">
        <v>2699.3452900000002</v>
      </c>
      <c r="D86" s="37">
        <v>3121.1950200000001</v>
      </c>
      <c r="E86" s="37">
        <v>3133.7128600000001</v>
      </c>
      <c r="F86" s="1"/>
      <c r="G86" s="1"/>
      <c r="H86" s="1"/>
      <c r="I86" s="1"/>
    </row>
    <row r="87" spans="1:9">
      <c r="A87" s="16" t="s">
        <v>78</v>
      </c>
      <c r="B87" s="3">
        <f t="shared" ref="B87:C87" si="26">B88+B89</f>
        <v>2.58534</v>
      </c>
      <c r="C87" s="3">
        <f t="shared" si="26"/>
        <v>2.5381899999999997</v>
      </c>
      <c r="D87" s="3">
        <f>D88+D89</f>
        <v>2.5914600000000001</v>
      </c>
      <c r="E87" s="3">
        <f>E88+E89</f>
        <v>2.5925599999999998</v>
      </c>
      <c r="F87" s="1"/>
      <c r="G87" s="1"/>
      <c r="H87" s="1"/>
      <c r="I87" s="1"/>
    </row>
    <row r="88" spans="1:9">
      <c r="A88" s="4" t="s">
        <v>79</v>
      </c>
      <c r="B88" s="34">
        <v>2.22743</v>
      </c>
      <c r="C88" s="34">
        <v>2.2023199999999998</v>
      </c>
      <c r="D88" s="34">
        <v>2.2296499999999999</v>
      </c>
      <c r="E88" s="34">
        <v>2.23698</v>
      </c>
      <c r="F88" s="1"/>
      <c r="G88" s="1"/>
      <c r="H88" s="1"/>
      <c r="I88" s="1"/>
    </row>
    <row r="89" spans="1:9">
      <c r="A89" s="4" t="s">
        <v>3</v>
      </c>
      <c r="B89" s="34">
        <v>0.35791000000000001</v>
      </c>
      <c r="C89" s="31">
        <v>0.33587</v>
      </c>
      <c r="D89" s="31">
        <v>0.36181000000000002</v>
      </c>
      <c r="E89" s="31">
        <v>0.35558000000000001</v>
      </c>
      <c r="F89" s="1"/>
      <c r="G89" s="1"/>
      <c r="H89" s="1"/>
      <c r="I89" s="1"/>
    </row>
    <row r="90" spans="1:9">
      <c r="A90" s="11" t="s">
        <v>2</v>
      </c>
      <c r="B90" s="20">
        <v>16.105560000000001</v>
      </c>
      <c r="C90" s="20">
        <v>11.358320000000001</v>
      </c>
      <c r="D90" s="20">
        <v>14.95632</v>
      </c>
      <c r="E90" s="20">
        <v>15.36551</v>
      </c>
      <c r="F90" s="1"/>
      <c r="G90" s="1"/>
      <c r="H90" s="1"/>
      <c r="I90" s="1"/>
    </row>
    <row r="91" spans="1:9">
      <c r="A91" s="16" t="s">
        <v>1</v>
      </c>
      <c r="B91" s="20">
        <v>77.895120000000006</v>
      </c>
      <c r="C91" s="20">
        <v>68.194879999999998</v>
      </c>
      <c r="D91" s="20">
        <v>80.939089999999993</v>
      </c>
      <c r="E91" s="20">
        <v>81.226590000000002</v>
      </c>
      <c r="F91" s="1"/>
      <c r="G91" s="1"/>
      <c r="H91" s="1"/>
      <c r="I91" s="1"/>
    </row>
    <row r="92" spans="1:9">
      <c r="A92" s="11" t="s">
        <v>0</v>
      </c>
      <c r="B92" s="20">
        <v>53.820439999999998</v>
      </c>
      <c r="C92" s="20">
        <v>45.210929999999998</v>
      </c>
      <c r="D92" s="20">
        <v>56.883690000000001</v>
      </c>
      <c r="E92" s="20">
        <v>58.055129999999998</v>
      </c>
      <c r="F92" s="1"/>
      <c r="G92" s="1"/>
      <c r="H92" s="1"/>
      <c r="I92" s="1"/>
    </row>
    <row r="93" spans="1:9">
      <c r="A93" s="11" t="s">
        <v>70</v>
      </c>
      <c r="B93" s="20">
        <v>2563.7676000000001</v>
      </c>
      <c r="C93" s="20">
        <v>2013.0164</v>
      </c>
      <c r="D93" s="20">
        <v>2720.15427</v>
      </c>
      <c r="E93" s="20">
        <v>2807.25218</v>
      </c>
      <c r="F93" s="1"/>
      <c r="G93" s="1"/>
      <c r="H93" s="1"/>
      <c r="I93" s="1"/>
    </row>
    <row r="94" spans="1:9">
      <c r="A94" s="84"/>
      <c r="B94" s="84"/>
      <c r="C94" s="84"/>
      <c r="D94" s="84"/>
      <c r="E94" s="84"/>
      <c r="F94" s="1"/>
      <c r="G94" s="1"/>
      <c r="H94" s="1"/>
      <c r="I94" s="1"/>
    </row>
    <row r="95" spans="1:9">
      <c r="A95" s="80" t="s">
        <v>94</v>
      </c>
      <c r="B95" s="80"/>
      <c r="C95" s="80"/>
      <c r="D95" s="80"/>
      <c r="E95" s="80"/>
      <c r="F95" s="1"/>
      <c r="G95" s="1"/>
      <c r="H95" s="1"/>
      <c r="I95" s="1"/>
    </row>
    <row r="96" spans="1:9" ht="30.75" customHeight="1">
      <c r="A96" s="58"/>
      <c r="B96" s="81" t="s">
        <v>95</v>
      </c>
      <c r="C96" s="81"/>
      <c r="D96" s="81"/>
      <c r="E96" s="81"/>
      <c r="F96" s="1"/>
      <c r="G96" s="1"/>
      <c r="H96" s="1"/>
      <c r="I96" s="1"/>
    </row>
    <row r="97" spans="1:11" ht="12.75" customHeight="1">
      <c r="A97" s="87"/>
      <c r="B97" s="87" t="s">
        <v>30</v>
      </c>
      <c r="C97" s="87"/>
      <c r="D97" s="87" t="s">
        <v>29</v>
      </c>
      <c r="E97" s="87"/>
      <c r="F97" s="1"/>
      <c r="G97" s="1"/>
      <c r="H97" s="1"/>
      <c r="I97" s="1"/>
    </row>
    <row r="98" spans="1:11" ht="12.75" customHeight="1">
      <c r="A98" s="87"/>
      <c r="B98" s="60">
        <v>2023</v>
      </c>
      <c r="C98" s="60">
        <v>2023</v>
      </c>
      <c r="D98" s="60">
        <v>2023</v>
      </c>
      <c r="E98" s="60">
        <v>2023</v>
      </c>
      <c r="F98" s="1"/>
      <c r="G98" s="1"/>
      <c r="H98" s="1"/>
      <c r="I98" s="1"/>
    </row>
    <row r="99" spans="1:11" s="21" customFormat="1" ht="12.75" customHeight="1">
      <c r="A99" s="87"/>
      <c r="B99" s="60" t="s">
        <v>123</v>
      </c>
      <c r="C99" s="60" t="s">
        <v>127</v>
      </c>
      <c r="D99" s="60" t="s">
        <v>123</v>
      </c>
      <c r="E99" s="60" t="s">
        <v>127</v>
      </c>
      <c r="F99" s="1"/>
      <c r="G99" s="1"/>
      <c r="H99" s="1"/>
      <c r="I99" s="1"/>
      <c r="J99" s="1"/>
      <c r="K99" s="1"/>
    </row>
    <row r="100" spans="1:11" s="21" customFormat="1" ht="12.75" customHeight="1">
      <c r="A100" s="11" t="s">
        <v>96</v>
      </c>
      <c r="B100" s="24">
        <f t="shared" ref="B100" si="27">B101+B104</f>
        <v>95.876750000000001</v>
      </c>
      <c r="C100" s="24">
        <f t="shared" ref="C100" si="28">C101+C104</f>
        <v>90.424250000000001</v>
      </c>
      <c r="D100" s="45">
        <f>D101+D104</f>
        <v>8658.2399603668855</v>
      </c>
      <c r="E100" s="45">
        <f>E101+E104</f>
        <v>8098.1941757589075</v>
      </c>
      <c r="F100" s="1"/>
      <c r="G100" s="1"/>
      <c r="H100" s="1"/>
      <c r="I100" s="1"/>
      <c r="J100" s="1"/>
      <c r="K100" s="1"/>
    </row>
    <row r="101" spans="1:11" s="21" customFormat="1">
      <c r="A101" s="11" t="s">
        <v>97</v>
      </c>
      <c r="B101" s="24">
        <f t="shared" ref="B101" si="29">B102+B103</f>
        <v>61.804000000000002</v>
      </c>
      <c r="C101" s="24">
        <f t="shared" ref="C101" si="30">C102+C103</f>
        <v>56.856580000000008</v>
      </c>
      <c r="D101" s="45">
        <f t="shared" ref="D101" si="31">D102+D103</f>
        <v>6235.9271873315865</v>
      </c>
      <c r="E101" s="45">
        <f t="shared" ref="E101" si="32">E102+E103</f>
        <v>5671.8946163393839</v>
      </c>
      <c r="F101" s="1"/>
      <c r="G101" s="1"/>
      <c r="H101" s="1"/>
      <c r="I101" s="1"/>
      <c r="J101" s="1"/>
      <c r="K101" s="1"/>
    </row>
    <row r="102" spans="1:11">
      <c r="A102" s="9" t="s">
        <v>98</v>
      </c>
      <c r="B102" s="64">
        <v>27.019590000000001</v>
      </c>
      <c r="C102" s="56">
        <v>22.484100000000002</v>
      </c>
      <c r="D102" s="51">
        <v>2068.7585522616218</v>
      </c>
      <c r="E102" s="54">
        <v>1698.446541238206</v>
      </c>
      <c r="F102" s="1"/>
      <c r="G102" s="1"/>
      <c r="H102" s="1"/>
      <c r="I102" s="1"/>
    </row>
    <row r="103" spans="1:11">
      <c r="A103" s="9" t="s">
        <v>99</v>
      </c>
      <c r="B103" s="64">
        <v>34.784410000000001</v>
      </c>
      <c r="C103" s="56">
        <v>34.372480000000003</v>
      </c>
      <c r="D103" s="51">
        <v>4167.1686350699647</v>
      </c>
      <c r="E103" s="54">
        <v>3973.4480751011779</v>
      </c>
      <c r="F103" s="1"/>
      <c r="G103" s="1"/>
      <c r="H103" s="1"/>
      <c r="I103" s="1"/>
    </row>
    <row r="104" spans="1:11">
      <c r="A104" s="11" t="s">
        <v>7</v>
      </c>
      <c r="B104" s="24">
        <f t="shared" ref="B104:C104" si="33">B105+B106</f>
        <v>34.072749999999999</v>
      </c>
      <c r="C104" s="24">
        <f t="shared" si="33"/>
        <v>33.56767</v>
      </c>
      <c r="D104" s="45">
        <f t="shared" ref="D104:E104" si="34">D105+D106</f>
        <v>2422.3127730352981</v>
      </c>
      <c r="E104" s="45">
        <f t="shared" si="34"/>
        <v>2426.2995594195236</v>
      </c>
      <c r="F104" s="1"/>
      <c r="G104" s="1"/>
      <c r="H104" s="1"/>
      <c r="I104" s="1"/>
    </row>
    <row r="105" spans="1:11">
      <c r="A105" s="9" t="s">
        <v>100</v>
      </c>
      <c r="B105" s="64">
        <v>14.546390000000001</v>
      </c>
      <c r="C105" s="56">
        <v>12.839230000000001</v>
      </c>
      <c r="D105" s="51">
        <v>722.20024371706791</v>
      </c>
      <c r="E105" s="54">
        <v>642.67687641286216</v>
      </c>
      <c r="F105" s="1"/>
      <c r="G105" s="1"/>
      <c r="H105" s="1"/>
      <c r="I105" s="1"/>
    </row>
    <row r="106" spans="1:11">
      <c r="A106" s="18" t="s">
        <v>101</v>
      </c>
      <c r="B106" s="64">
        <v>19.52636</v>
      </c>
      <c r="C106" s="56">
        <v>20.728439999999999</v>
      </c>
      <c r="D106" s="51">
        <v>1700.1125293182301</v>
      </c>
      <c r="E106" s="54">
        <v>1783.6226830066612</v>
      </c>
      <c r="F106" s="1"/>
      <c r="G106" s="1"/>
      <c r="H106" s="1"/>
      <c r="I106" s="1"/>
    </row>
    <row r="107" spans="1:11">
      <c r="A107" s="11" t="s">
        <v>102</v>
      </c>
      <c r="B107" s="24">
        <f t="shared" ref="B107:C107" si="35">B108+B109</f>
        <v>34.723890000000004</v>
      </c>
      <c r="C107" s="24">
        <f t="shared" si="35"/>
        <v>30.498739999999998</v>
      </c>
      <c r="D107" s="45">
        <f t="shared" ref="D107:E107" si="36">D108+D109</f>
        <v>1557.6069375201416</v>
      </c>
      <c r="E107" s="45">
        <f t="shared" si="36"/>
        <v>1332.3732842865527</v>
      </c>
      <c r="F107" s="1"/>
      <c r="G107" s="1"/>
      <c r="H107" s="1"/>
      <c r="I107" s="1"/>
    </row>
    <row r="108" spans="1:11">
      <c r="A108" s="55" t="s">
        <v>103</v>
      </c>
      <c r="B108" s="64">
        <v>31.177420000000001</v>
      </c>
      <c r="C108" s="56">
        <v>27.008379999999999</v>
      </c>
      <c r="D108" s="51">
        <v>1312.5815589250458</v>
      </c>
      <c r="E108" s="54">
        <v>1091.0718544376759</v>
      </c>
      <c r="F108" s="1"/>
      <c r="G108" s="1"/>
      <c r="H108" s="1"/>
      <c r="I108" s="1"/>
    </row>
    <row r="109" spans="1:11">
      <c r="A109" s="9" t="s">
        <v>104</v>
      </c>
      <c r="B109" s="64">
        <v>3.5464699999999998</v>
      </c>
      <c r="C109" s="56">
        <v>3.4903599999999999</v>
      </c>
      <c r="D109" s="51">
        <v>245.02537859509587</v>
      </c>
      <c r="E109" s="54">
        <v>241.30142984887667</v>
      </c>
      <c r="F109" s="1"/>
      <c r="G109" s="1"/>
      <c r="H109" s="1"/>
      <c r="I109" s="1"/>
    </row>
    <row r="110" spans="1:11">
      <c r="A110" s="11" t="s">
        <v>105</v>
      </c>
      <c r="B110" s="24">
        <f t="shared" ref="B110" si="37">B111+B112+B113</f>
        <v>7.6342099999999995</v>
      </c>
      <c r="C110" s="24">
        <f>C111+C112+C113</f>
        <v>6.7880800000000008</v>
      </c>
      <c r="D110" s="45">
        <f t="shared" ref="D110:E110" si="38">D111+D112+D113</f>
        <v>1977.2587405430418</v>
      </c>
      <c r="E110" s="45">
        <f t="shared" si="38"/>
        <v>1903.0960236558853</v>
      </c>
      <c r="F110" s="1"/>
      <c r="G110" s="1"/>
      <c r="H110" s="1"/>
      <c r="I110" s="1"/>
    </row>
    <row r="111" spans="1:11">
      <c r="A111" s="9" t="s">
        <v>106</v>
      </c>
      <c r="B111" s="64">
        <v>0.40332000000000001</v>
      </c>
      <c r="C111" s="56">
        <v>0.45572000000000001</v>
      </c>
      <c r="D111" s="51">
        <v>65.389523209636437</v>
      </c>
      <c r="E111" s="54">
        <v>83.637167467173839</v>
      </c>
      <c r="F111" s="1"/>
      <c r="G111" s="1"/>
      <c r="H111" s="1"/>
      <c r="I111" s="1"/>
    </row>
    <row r="112" spans="1:11">
      <c r="A112" s="9" t="s">
        <v>107</v>
      </c>
      <c r="B112" s="64">
        <v>5.0602999999999998</v>
      </c>
      <c r="C112" s="56">
        <v>4.2676600000000002</v>
      </c>
      <c r="D112" s="51">
        <v>1132.3875968780594</v>
      </c>
      <c r="E112" s="54">
        <v>1028.2846388260173</v>
      </c>
      <c r="F112" s="1"/>
      <c r="G112" s="1"/>
      <c r="H112" s="1"/>
      <c r="I112" s="1"/>
    </row>
    <row r="113" spans="1:9">
      <c r="A113" s="18" t="s">
        <v>108</v>
      </c>
      <c r="B113" s="64">
        <v>2.1705899999999998</v>
      </c>
      <c r="C113" s="56">
        <v>2.0647000000000002</v>
      </c>
      <c r="D113" s="51">
        <v>779.48162045534593</v>
      </c>
      <c r="E113" s="54">
        <v>791.17421736269409</v>
      </c>
      <c r="F113" s="1"/>
      <c r="G113" s="1"/>
      <c r="H113" s="1"/>
      <c r="I113" s="1"/>
    </row>
    <row r="114" spans="1:9">
      <c r="A114" s="14" t="s">
        <v>109</v>
      </c>
      <c r="B114" s="24">
        <f t="shared" ref="B114:C114" si="39">B100+B107+B110</f>
        <v>138.23484999999999</v>
      </c>
      <c r="C114" s="24">
        <f t="shared" si="39"/>
        <v>127.71107000000001</v>
      </c>
      <c r="D114" s="45">
        <f t="shared" ref="D114:E114" si="40">D100+D107+D110</f>
        <v>12193.10563843007</v>
      </c>
      <c r="E114" s="45">
        <f t="shared" si="40"/>
        <v>11333.663483701346</v>
      </c>
      <c r="F114" s="1"/>
      <c r="G114" s="1"/>
      <c r="H114" s="1"/>
      <c r="I114" s="1"/>
    </row>
    <row r="115" spans="1:9">
      <c r="A115" s="90"/>
      <c r="B115" s="91"/>
      <c r="C115" s="91"/>
      <c r="D115" s="91"/>
      <c r="E115" s="92"/>
      <c r="F115" s="1"/>
      <c r="G115" s="1"/>
      <c r="H115" s="1"/>
      <c r="I115" s="1"/>
    </row>
    <row r="116" spans="1:9">
      <c r="A116" s="80" t="s">
        <v>110</v>
      </c>
      <c r="B116" s="80"/>
      <c r="C116" s="80"/>
      <c r="D116" s="80"/>
      <c r="E116" s="80"/>
      <c r="F116" s="1"/>
      <c r="G116" s="1"/>
      <c r="H116" s="1"/>
      <c r="I116" s="1"/>
    </row>
    <row r="117" spans="1:9" ht="75">
      <c r="A117" s="75"/>
      <c r="B117" s="76" t="s">
        <v>82</v>
      </c>
      <c r="C117" s="76" t="s">
        <v>83</v>
      </c>
      <c r="D117" s="77" t="s">
        <v>84</v>
      </c>
      <c r="E117" s="77" t="s">
        <v>85</v>
      </c>
      <c r="F117" s="1"/>
      <c r="G117" s="1"/>
      <c r="H117" s="1"/>
      <c r="I117" s="1"/>
    </row>
    <row r="118" spans="1:9">
      <c r="A118" s="72" t="s">
        <v>87</v>
      </c>
      <c r="B118" s="73">
        <v>1.7149000000000001</v>
      </c>
      <c r="C118" s="74">
        <v>249.42306497617002</v>
      </c>
      <c r="D118" s="73">
        <v>58177.40870604699</v>
      </c>
      <c r="E118" s="73" t="s">
        <v>86</v>
      </c>
      <c r="F118" s="1"/>
      <c r="G118" s="1"/>
      <c r="H118" s="1"/>
      <c r="I118" s="1"/>
    </row>
    <row r="119" spans="1:9">
      <c r="A119" s="72" t="s">
        <v>88</v>
      </c>
      <c r="B119" s="73">
        <v>1.7935700000000001</v>
      </c>
      <c r="C119" s="74">
        <v>219.73065952300001</v>
      </c>
      <c r="D119" s="73">
        <v>59533.352938552714</v>
      </c>
      <c r="E119" s="73" t="s">
        <v>86</v>
      </c>
      <c r="F119" s="1"/>
      <c r="G119" s="1"/>
      <c r="H119" s="1"/>
      <c r="I119" s="1"/>
    </row>
    <row r="120" spans="1:9">
      <c r="A120" s="72" t="s">
        <v>89</v>
      </c>
      <c r="B120" s="73">
        <v>2.05952</v>
      </c>
      <c r="C120" s="74">
        <v>257.04292809999998</v>
      </c>
      <c r="D120" s="73">
        <v>50620.685846127701</v>
      </c>
      <c r="E120" s="73" t="s">
        <v>90</v>
      </c>
      <c r="F120" s="1"/>
      <c r="G120" s="1"/>
      <c r="H120" s="1"/>
      <c r="I120" s="1"/>
    </row>
    <row r="121" spans="1:9">
      <c r="A121" s="72" t="s">
        <v>92</v>
      </c>
      <c r="B121" s="73">
        <v>1.5362199999999999</v>
      </c>
      <c r="C121" s="74">
        <v>204.26315059999999</v>
      </c>
      <c r="D121" s="73">
        <v>72426.752828370954</v>
      </c>
      <c r="E121" s="73" t="s">
        <v>91</v>
      </c>
      <c r="F121" s="1"/>
      <c r="G121" s="1"/>
      <c r="H121" s="1"/>
      <c r="I121" s="1"/>
    </row>
    <row r="122" spans="1:9">
      <c r="A122" s="72" t="s">
        <v>93</v>
      </c>
      <c r="B122" s="73">
        <v>1.5691999999999999</v>
      </c>
      <c r="C122" s="74">
        <v>194.9630324</v>
      </c>
      <c r="D122" s="73">
        <v>71681.438554677545</v>
      </c>
      <c r="E122" s="73" t="s">
        <v>113</v>
      </c>
      <c r="F122" s="1"/>
      <c r="G122" s="1"/>
      <c r="H122" s="1"/>
      <c r="I122" s="1"/>
    </row>
    <row r="123" spans="1:9">
      <c r="A123" s="72" t="s">
        <v>111</v>
      </c>
      <c r="B123" s="73">
        <v>2.2915700000000001</v>
      </c>
      <c r="C123" s="74">
        <v>316.65652360716501</v>
      </c>
      <c r="D123" s="73">
        <v>47018.002740479227</v>
      </c>
      <c r="E123" s="73" t="s">
        <v>112</v>
      </c>
      <c r="F123" s="1"/>
      <c r="G123" s="1"/>
      <c r="H123" s="1"/>
      <c r="I123" s="1"/>
    </row>
    <row r="124" spans="1:9">
      <c r="A124" s="72" t="s">
        <v>115</v>
      </c>
      <c r="B124" s="73">
        <v>2.2519200000000001</v>
      </c>
      <c r="C124" s="74">
        <v>333.01228909999998</v>
      </c>
      <c r="D124" s="73">
        <v>53907.48282354611</v>
      </c>
      <c r="E124" s="73" t="s">
        <v>118</v>
      </c>
      <c r="F124" s="1"/>
      <c r="G124" s="1"/>
      <c r="H124" s="1"/>
      <c r="I124" s="1"/>
    </row>
    <row r="125" spans="1:9">
      <c r="A125" s="72" t="s">
        <v>119</v>
      </c>
      <c r="B125" s="73">
        <v>1.7490300000000001</v>
      </c>
      <c r="C125" s="74">
        <v>272.8406061</v>
      </c>
      <c r="D125" s="73">
        <v>68927.358913226184</v>
      </c>
      <c r="E125" s="73" t="s">
        <v>120</v>
      </c>
      <c r="F125" s="1"/>
      <c r="G125" s="1"/>
      <c r="H125" s="1"/>
      <c r="I125" s="1"/>
    </row>
    <row r="126" spans="1:9">
      <c r="A126" s="72" t="s">
        <v>121</v>
      </c>
      <c r="B126" s="73">
        <v>2.0287500000000001</v>
      </c>
      <c r="C126" s="74">
        <v>284.99681379100002</v>
      </c>
      <c r="D126" s="73">
        <v>63051.706035736286</v>
      </c>
      <c r="E126" s="73" t="s">
        <v>122</v>
      </c>
      <c r="F126" s="1"/>
      <c r="G126" s="1"/>
      <c r="H126" s="1"/>
      <c r="I126" s="1"/>
    </row>
    <row r="127" spans="1:9">
      <c r="A127" s="72" t="s">
        <v>124</v>
      </c>
      <c r="B127" s="73">
        <v>1.7372300000000001</v>
      </c>
      <c r="C127" s="74">
        <v>264.58699945199999</v>
      </c>
      <c r="D127" s="73">
        <v>72554.95691992424</v>
      </c>
      <c r="E127" s="73" t="s">
        <v>125</v>
      </c>
      <c r="F127" s="1"/>
      <c r="G127" s="1"/>
      <c r="H127" s="1"/>
      <c r="I127" s="1"/>
    </row>
    <row r="128" spans="1:9">
      <c r="A128" s="72" t="s">
        <v>128</v>
      </c>
      <c r="B128" s="73">
        <v>2.2400099999999998</v>
      </c>
      <c r="C128" s="74">
        <v>285.95648540000002</v>
      </c>
      <c r="D128" s="73">
        <v>59898.866046052543</v>
      </c>
      <c r="E128" s="73" t="s">
        <v>129</v>
      </c>
      <c r="F128" s="1"/>
      <c r="G128" s="1"/>
      <c r="H128" s="1"/>
      <c r="I128" s="1"/>
    </row>
    <row r="129" spans="1:9" ht="12.75" customHeight="1">
      <c r="A129" s="89" t="s">
        <v>114</v>
      </c>
      <c r="B129" s="89"/>
      <c r="C129" s="89"/>
      <c r="D129" s="89"/>
      <c r="E129" s="89"/>
      <c r="F129" s="1"/>
      <c r="G129" s="1"/>
      <c r="H129" s="1"/>
      <c r="I129" s="1"/>
    </row>
    <row r="130" spans="1:9">
      <c r="A130" s="89"/>
      <c r="B130" s="89"/>
      <c r="C130" s="89"/>
      <c r="D130" s="89"/>
      <c r="E130" s="89"/>
      <c r="F130" s="1"/>
      <c r="G130" s="1"/>
      <c r="H130" s="1"/>
      <c r="I130" s="1"/>
    </row>
    <row r="131" spans="1:9">
      <c r="A131" s="89"/>
      <c r="B131" s="89"/>
      <c r="C131" s="89"/>
      <c r="D131" s="89"/>
      <c r="E131" s="89"/>
      <c r="F131" s="1"/>
      <c r="G131" s="1"/>
      <c r="H131" s="1"/>
      <c r="I131" s="1"/>
    </row>
    <row r="132" spans="1:9">
      <c r="A132" s="89"/>
      <c r="B132" s="89"/>
      <c r="C132" s="89"/>
      <c r="D132" s="89"/>
      <c r="E132" s="89"/>
      <c r="F132" s="1"/>
      <c r="G132" s="1"/>
      <c r="H132" s="1"/>
      <c r="I132" s="1"/>
    </row>
    <row r="133" spans="1:9">
      <c r="A133" s="89"/>
      <c r="B133" s="89"/>
      <c r="C133" s="89"/>
      <c r="D133" s="89"/>
      <c r="E133" s="89"/>
      <c r="F133" s="1"/>
      <c r="G133" s="1"/>
      <c r="H133" s="1"/>
      <c r="I133" s="1"/>
    </row>
    <row r="134" spans="1:9">
      <c r="A134" s="89"/>
      <c r="B134" s="89"/>
      <c r="C134" s="89"/>
      <c r="D134" s="89"/>
      <c r="E134" s="89"/>
      <c r="F134" s="1"/>
      <c r="G134" s="1"/>
      <c r="H134" s="1"/>
      <c r="I134" s="1"/>
    </row>
    <row r="135" spans="1:9">
      <c r="A135" s="89"/>
      <c r="B135" s="89"/>
      <c r="C135" s="89"/>
      <c r="D135" s="89"/>
      <c r="E135" s="89"/>
      <c r="F135" s="1"/>
      <c r="G135" s="1"/>
      <c r="H135" s="1"/>
      <c r="I135" s="1"/>
    </row>
    <row r="136" spans="1:9">
      <c r="A136" s="89"/>
      <c r="B136" s="89"/>
      <c r="C136" s="89"/>
      <c r="D136" s="89"/>
      <c r="E136" s="89"/>
      <c r="F136" s="1"/>
      <c r="G136" s="1"/>
      <c r="H136" s="1"/>
      <c r="I136" s="1"/>
    </row>
    <row r="137" spans="1:9">
      <c r="A137" s="89"/>
      <c r="B137" s="89"/>
      <c r="C137" s="89"/>
      <c r="D137" s="89"/>
      <c r="E137" s="89"/>
      <c r="F137" s="1"/>
      <c r="G137" s="1"/>
      <c r="H137" s="1"/>
      <c r="I137" s="1"/>
    </row>
    <row r="138" spans="1:9">
      <c r="A138" s="89"/>
      <c r="B138" s="89"/>
      <c r="C138" s="89"/>
      <c r="D138" s="89"/>
      <c r="E138" s="89"/>
      <c r="F138" s="1"/>
      <c r="G138" s="1"/>
      <c r="H138" s="1"/>
      <c r="I138" s="1"/>
    </row>
    <row r="139" spans="1:9">
      <c r="A139" s="89"/>
      <c r="B139" s="89"/>
      <c r="C139" s="89"/>
      <c r="D139" s="89"/>
      <c r="E139" s="89"/>
      <c r="F139" s="1"/>
      <c r="G139" s="1"/>
      <c r="H139" s="1"/>
      <c r="I139" s="1"/>
    </row>
    <row r="140" spans="1:9">
      <c r="A140" s="89"/>
      <c r="B140" s="89"/>
      <c r="C140" s="89"/>
      <c r="D140" s="89"/>
      <c r="E140" s="89"/>
      <c r="F140" s="1"/>
      <c r="G140" s="1"/>
      <c r="H140" s="1"/>
      <c r="I140" s="1"/>
    </row>
    <row r="141" spans="1:9">
      <c r="A141" s="89"/>
      <c r="B141" s="89"/>
      <c r="C141" s="89"/>
      <c r="D141" s="89"/>
      <c r="E141" s="89"/>
      <c r="F141" s="1"/>
      <c r="G141" s="1"/>
      <c r="H141" s="1"/>
      <c r="I141" s="1"/>
    </row>
    <row r="142" spans="1:9">
      <c r="A142" s="89"/>
      <c r="B142" s="89"/>
      <c r="C142" s="89"/>
      <c r="D142" s="89"/>
      <c r="E142" s="89"/>
      <c r="F142" s="1"/>
      <c r="G142" s="1"/>
      <c r="H142" s="1"/>
      <c r="I142" s="1"/>
    </row>
    <row r="143" spans="1:9">
      <c r="A143" s="89"/>
      <c r="B143" s="89"/>
      <c r="C143" s="89"/>
      <c r="D143" s="89"/>
      <c r="E143" s="89"/>
      <c r="F143" s="1"/>
      <c r="G143" s="1"/>
      <c r="H143" s="1"/>
      <c r="I143" s="1"/>
    </row>
    <row r="144" spans="1:9">
      <c r="C144" s="36"/>
      <c r="F144" s="1"/>
      <c r="G144" s="1"/>
      <c r="H144" s="1"/>
      <c r="I144" s="1"/>
    </row>
    <row r="145" spans="3:9">
      <c r="C145" s="36"/>
      <c r="F145" s="1"/>
      <c r="G145" s="1"/>
      <c r="H145" s="1"/>
      <c r="I145" s="1"/>
    </row>
    <row r="146" spans="3:9">
      <c r="C146" s="36"/>
      <c r="F146" s="1"/>
      <c r="G146" s="1"/>
      <c r="H146" s="1"/>
      <c r="I146" s="1"/>
    </row>
    <row r="147" spans="3:9">
      <c r="C147" s="36"/>
      <c r="F147" s="1"/>
      <c r="G147" s="1"/>
      <c r="H147" s="1"/>
      <c r="I147" s="1"/>
    </row>
    <row r="148" spans="3:9">
      <c r="C148" s="36"/>
      <c r="F148" s="1"/>
      <c r="G148" s="1"/>
      <c r="H148" s="1"/>
      <c r="I148" s="1"/>
    </row>
    <row r="149" spans="3:9">
      <c r="C149" s="36"/>
      <c r="F149" s="1"/>
      <c r="G149" s="1"/>
      <c r="H149" s="1"/>
      <c r="I149" s="1"/>
    </row>
    <row r="150" spans="3:9">
      <c r="C150" s="36"/>
      <c r="F150" s="1"/>
      <c r="G150" s="1"/>
      <c r="H150" s="1"/>
      <c r="I150" s="1"/>
    </row>
    <row r="151" spans="3:9">
      <c r="C151" s="36"/>
      <c r="F151" s="1"/>
      <c r="G151" s="1"/>
      <c r="H151" s="1"/>
      <c r="I151" s="1"/>
    </row>
    <row r="152" spans="3:9">
      <c r="C152" s="36"/>
      <c r="F152" s="1"/>
      <c r="G152" s="1"/>
      <c r="H152" s="1"/>
      <c r="I152" s="1"/>
    </row>
    <row r="153" spans="3:9">
      <c r="C153" s="36"/>
      <c r="F153" s="1"/>
      <c r="G153" s="1"/>
      <c r="H153" s="1"/>
      <c r="I153" s="1"/>
    </row>
    <row r="154" spans="3:9">
      <c r="C154" s="36"/>
      <c r="F154" s="1"/>
      <c r="G154" s="1"/>
      <c r="H154" s="1"/>
      <c r="I154" s="1"/>
    </row>
    <row r="155" spans="3:9">
      <c r="C155" s="36"/>
      <c r="F155" s="1"/>
      <c r="G155" s="1"/>
      <c r="H155" s="1"/>
      <c r="I155" s="1"/>
    </row>
    <row r="156" spans="3:9">
      <c r="C156" s="36"/>
      <c r="F156" s="1"/>
      <c r="G156" s="1"/>
      <c r="H156" s="1"/>
      <c r="I156" s="1"/>
    </row>
    <row r="157" spans="3:9">
      <c r="C157" s="36"/>
      <c r="F157" s="1"/>
      <c r="G157" s="1"/>
      <c r="H157" s="1"/>
      <c r="I157" s="1"/>
    </row>
    <row r="158" spans="3:9">
      <c r="C158" s="36"/>
      <c r="F158" s="1"/>
      <c r="G158" s="1"/>
      <c r="H158" s="1"/>
      <c r="I158" s="1"/>
    </row>
    <row r="159" spans="3:9">
      <c r="C159" s="36"/>
      <c r="F159" s="1"/>
      <c r="G159" s="1"/>
      <c r="H159" s="1"/>
      <c r="I159" s="1"/>
    </row>
    <row r="160" spans="3:9">
      <c r="C160" s="36"/>
      <c r="F160" s="1"/>
      <c r="G160" s="1"/>
      <c r="H160" s="1"/>
      <c r="I160" s="1"/>
    </row>
    <row r="161" spans="3:9">
      <c r="C161" s="36"/>
      <c r="F161" s="1"/>
      <c r="G161" s="1"/>
      <c r="H161" s="1"/>
      <c r="I161" s="1"/>
    </row>
    <row r="162" spans="3:9">
      <c r="C162" s="36"/>
      <c r="F162" s="1"/>
      <c r="G162" s="1"/>
      <c r="H162" s="1"/>
      <c r="I162" s="1"/>
    </row>
    <row r="163" spans="3:9">
      <c r="C163" s="36"/>
      <c r="F163" s="1"/>
      <c r="G163" s="1"/>
      <c r="H163" s="1"/>
      <c r="I163" s="1"/>
    </row>
    <row r="164" spans="3:9">
      <c r="C164" s="36"/>
      <c r="F164" s="1"/>
      <c r="G164" s="1"/>
      <c r="H164" s="1"/>
      <c r="I164" s="1"/>
    </row>
    <row r="165" spans="3:9">
      <c r="C165" s="36"/>
      <c r="F165" s="1"/>
      <c r="G165" s="1"/>
      <c r="H165" s="1"/>
      <c r="I165" s="1"/>
    </row>
    <row r="166" spans="3:9">
      <c r="C166" s="36"/>
      <c r="F166" s="1"/>
      <c r="G166" s="1"/>
      <c r="H166" s="1"/>
      <c r="I166" s="1"/>
    </row>
    <row r="167" spans="3:9">
      <c r="C167" s="36"/>
      <c r="F167" s="1"/>
      <c r="G167" s="1"/>
      <c r="H167" s="1"/>
      <c r="I167" s="1"/>
    </row>
    <row r="168" spans="3:9">
      <c r="C168" s="36"/>
      <c r="F168" s="1"/>
      <c r="G168" s="1"/>
      <c r="H168" s="1"/>
      <c r="I168" s="1"/>
    </row>
    <row r="169" spans="3:9">
      <c r="C169" s="36"/>
      <c r="F169" s="1"/>
      <c r="G169" s="1"/>
      <c r="H169" s="1"/>
      <c r="I169" s="1"/>
    </row>
    <row r="170" spans="3:9">
      <c r="C170" s="36"/>
      <c r="F170" s="1"/>
      <c r="G170" s="1"/>
      <c r="H170" s="1"/>
      <c r="I170" s="1"/>
    </row>
    <row r="171" spans="3:9">
      <c r="C171" s="36"/>
      <c r="F171" s="1"/>
      <c r="G171" s="1"/>
      <c r="H171" s="1"/>
      <c r="I171" s="1"/>
    </row>
    <row r="172" spans="3:9">
      <c r="C172" s="36"/>
      <c r="F172" s="1"/>
      <c r="G172" s="1"/>
      <c r="H172" s="1"/>
      <c r="I172" s="1"/>
    </row>
    <row r="173" spans="3:9">
      <c r="C173" s="36"/>
      <c r="F173" s="1"/>
      <c r="G173" s="1"/>
      <c r="H173" s="1"/>
      <c r="I173" s="1"/>
    </row>
    <row r="174" spans="3:9">
      <c r="C174" s="36"/>
      <c r="F174" s="1"/>
      <c r="G174" s="1"/>
      <c r="H174" s="1"/>
      <c r="I174" s="1"/>
    </row>
    <row r="175" spans="3:9">
      <c r="C175" s="36"/>
      <c r="F175" s="1"/>
      <c r="G175" s="1"/>
      <c r="H175" s="1"/>
      <c r="I175" s="1"/>
    </row>
    <row r="176" spans="3:9">
      <c r="C176" s="36"/>
      <c r="F176" s="1"/>
      <c r="G176" s="1"/>
      <c r="H176" s="1"/>
      <c r="I176" s="1"/>
    </row>
    <row r="177" spans="3:9">
      <c r="C177" s="36"/>
      <c r="F177" s="1"/>
      <c r="G177" s="1"/>
      <c r="H177" s="1"/>
      <c r="I177" s="1"/>
    </row>
    <row r="178" spans="3:9">
      <c r="C178" s="36"/>
      <c r="F178" s="1"/>
      <c r="G178" s="1"/>
      <c r="H178" s="1"/>
      <c r="I178" s="1"/>
    </row>
    <row r="179" spans="3:9">
      <c r="C179" s="36"/>
      <c r="F179" s="1"/>
      <c r="G179" s="1"/>
      <c r="H179" s="1"/>
      <c r="I179" s="1"/>
    </row>
    <row r="180" spans="3:9">
      <c r="C180" s="36"/>
      <c r="F180" s="1"/>
      <c r="G180" s="1"/>
      <c r="H180" s="1"/>
      <c r="I180" s="1"/>
    </row>
    <row r="181" spans="3:9">
      <c r="C181" s="36"/>
      <c r="F181" s="1"/>
      <c r="G181" s="1"/>
      <c r="H181" s="1"/>
      <c r="I181" s="1"/>
    </row>
    <row r="182" spans="3:9">
      <c r="C182" s="36"/>
      <c r="F182" s="1"/>
      <c r="G182" s="1"/>
      <c r="H182" s="1"/>
      <c r="I182" s="1"/>
    </row>
    <row r="183" spans="3:9">
      <c r="C183" s="36"/>
      <c r="F183" s="1"/>
      <c r="G183" s="1"/>
      <c r="H183" s="1"/>
      <c r="I183" s="1"/>
    </row>
    <row r="184" spans="3:9">
      <c r="C184" s="36"/>
      <c r="F184" s="1"/>
      <c r="G184" s="1"/>
      <c r="H184" s="1"/>
      <c r="I184" s="1"/>
    </row>
    <row r="185" spans="3:9">
      <c r="C185" s="36"/>
      <c r="F185" s="1"/>
      <c r="G185" s="1"/>
      <c r="H185" s="1"/>
      <c r="I185" s="1"/>
    </row>
    <row r="186" spans="3:9">
      <c r="C186" s="36"/>
      <c r="F186" s="1"/>
      <c r="G186" s="1"/>
      <c r="H186" s="1"/>
      <c r="I186" s="1"/>
    </row>
    <row r="187" spans="3:9">
      <c r="C187" s="36"/>
      <c r="F187" s="1"/>
      <c r="G187" s="1"/>
      <c r="H187" s="1"/>
      <c r="I187" s="1"/>
    </row>
    <row r="188" spans="3:9">
      <c r="C188" s="36"/>
      <c r="F188" s="1"/>
      <c r="G188" s="1"/>
      <c r="H188" s="1"/>
      <c r="I188" s="1"/>
    </row>
    <row r="189" spans="3:9">
      <c r="C189" s="36"/>
      <c r="F189" s="1"/>
      <c r="G189" s="1"/>
      <c r="H189" s="1"/>
      <c r="I189" s="1"/>
    </row>
    <row r="190" spans="3:9">
      <c r="C190" s="36"/>
      <c r="F190" s="1"/>
      <c r="G190" s="1"/>
      <c r="H190" s="1"/>
      <c r="I190" s="1"/>
    </row>
    <row r="191" spans="3:9">
      <c r="C191" s="36"/>
      <c r="F191" s="1"/>
      <c r="G191" s="1"/>
      <c r="H191" s="1"/>
      <c r="I191" s="1"/>
    </row>
    <row r="192" spans="3:9">
      <c r="C192" s="36"/>
      <c r="F192" s="1"/>
      <c r="G192" s="1"/>
      <c r="H192" s="1"/>
      <c r="I192" s="1"/>
    </row>
    <row r="193" spans="3:9">
      <c r="C193" s="36"/>
      <c r="F193" s="1"/>
      <c r="G193" s="1"/>
      <c r="H193" s="1"/>
      <c r="I193" s="1"/>
    </row>
    <row r="194" spans="3:9">
      <c r="C194" s="36"/>
      <c r="F194" s="1"/>
      <c r="G194" s="1"/>
      <c r="H194" s="1"/>
      <c r="I194" s="1"/>
    </row>
    <row r="195" spans="3:9">
      <c r="C195" s="36"/>
      <c r="F195" s="1"/>
      <c r="G195" s="1"/>
      <c r="H195" s="1"/>
      <c r="I195" s="1"/>
    </row>
    <row r="196" spans="3:9">
      <c r="C196" s="36"/>
      <c r="F196" s="1"/>
      <c r="G196" s="1"/>
      <c r="H196" s="1"/>
      <c r="I196" s="1"/>
    </row>
    <row r="197" spans="3:9">
      <c r="C197" s="36"/>
      <c r="F197" s="1"/>
      <c r="G197" s="1"/>
      <c r="H197" s="1"/>
      <c r="I197" s="1"/>
    </row>
    <row r="198" spans="3:9">
      <c r="C198" s="36"/>
      <c r="F198" s="1"/>
      <c r="G198" s="1"/>
      <c r="H198" s="1"/>
      <c r="I198" s="1"/>
    </row>
    <row r="199" spans="3:9">
      <c r="C199" s="36"/>
      <c r="F199" s="1"/>
      <c r="G199" s="1"/>
      <c r="H199" s="1"/>
      <c r="I199" s="1"/>
    </row>
    <row r="200" spans="3:9">
      <c r="C200" s="36"/>
      <c r="F200" s="1"/>
      <c r="G200" s="1"/>
      <c r="H200" s="1"/>
      <c r="I200" s="1"/>
    </row>
    <row r="201" spans="3:9">
      <c r="C201" s="36"/>
      <c r="F201" s="1"/>
      <c r="G201" s="1"/>
      <c r="H201" s="1"/>
      <c r="I201" s="1"/>
    </row>
    <row r="202" spans="3:9">
      <c r="C202" s="36"/>
      <c r="F202" s="1"/>
      <c r="G202" s="1"/>
      <c r="H202" s="1"/>
      <c r="I202" s="1"/>
    </row>
    <row r="203" spans="3:9">
      <c r="C203" s="36"/>
      <c r="F203" s="1"/>
      <c r="G203" s="1"/>
      <c r="H203" s="1"/>
      <c r="I203" s="1"/>
    </row>
    <row r="204" spans="3:9">
      <c r="C204" s="36"/>
      <c r="F204" s="1"/>
      <c r="G204" s="1"/>
      <c r="H204" s="1"/>
      <c r="I204" s="1"/>
    </row>
    <row r="205" spans="3:9">
      <c r="C205" s="36"/>
      <c r="F205" s="1"/>
      <c r="G205" s="1"/>
      <c r="H205" s="1"/>
      <c r="I205" s="1"/>
    </row>
    <row r="206" spans="3:9">
      <c r="C206" s="36"/>
      <c r="F206" s="1"/>
      <c r="G206" s="1"/>
      <c r="H206" s="1"/>
      <c r="I206" s="1"/>
    </row>
    <row r="207" spans="3:9">
      <c r="C207" s="36"/>
      <c r="F207" s="1"/>
      <c r="G207" s="1"/>
      <c r="H207" s="1"/>
      <c r="I207" s="1"/>
    </row>
    <row r="208" spans="3:9">
      <c r="C208" s="36"/>
      <c r="F208" s="1"/>
      <c r="G208" s="1"/>
      <c r="H208" s="1"/>
      <c r="I208" s="1"/>
    </row>
    <row r="209" spans="3:9">
      <c r="C209" s="36"/>
      <c r="F209" s="1"/>
      <c r="G209" s="1"/>
      <c r="H209" s="1"/>
      <c r="I209" s="1"/>
    </row>
    <row r="210" spans="3:9">
      <c r="C210" s="36"/>
      <c r="F210" s="1"/>
      <c r="G210" s="1"/>
      <c r="H210" s="1"/>
      <c r="I210" s="1"/>
    </row>
    <row r="211" spans="3:9">
      <c r="C211" s="36"/>
      <c r="F211" s="1"/>
      <c r="G211" s="1"/>
      <c r="H211" s="1"/>
      <c r="I211" s="1"/>
    </row>
    <row r="212" spans="3:9">
      <c r="C212" s="36"/>
      <c r="F212" s="1"/>
      <c r="G212" s="1"/>
      <c r="H212" s="1"/>
      <c r="I212" s="1"/>
    </row>
    <row r="213" spans="3:9">
      <c r="C213" s="36"/>
      <c r="F213" s="1"/>
      <c r="G213" s="1"/>
      <c r="H213" s="1"/>
      <c r="I213" s="1"/>
    </row>
    <row r="214" spans="3:9">
      <c r="C214" s="36"/>
      <c r="F214" s="1"/>
      <c r="G214" s="1"/>
      <c r="H214" s="1"/>
      <c r="I214" s="1"/>
    </row>
    <row r="215" spans="3:9">
      <c r="C215" s="36"/>
      <c r="F215" s="1"/>
      <c r="G215" s="1"/>
      <c r="H215" s="1"/>
      <c r="I215" s="1"/>
    </row>
    <row r="216" spans="3:9">
      <c r="C216" s="36"/>
      <c r="F216" s="1"/>
      <c r="G216" s="1"/>
      <c r="H216" s="1"/>
      <c r="I216" s="1"/>
    </row>
    <row r="217" spans="3:9">
      <c r="C217" s="36"/>
      <c r="F217" s="1"/>
      <c r="G217" s="1"/>
      <c r="H217" s="1"/>
      <c r="I217" s="1"/>
    </row>
    <row r="218" spans="3:9">
      <c r="C218" s="36"/>
      <c r="F218" s="1"/>
      <c r="G218" s="1"/>
      <c r="H218" s="1"/>
      <c r="I218" s="1"/>
    </row>
    <row r="219" spans="3:9">
      <c r="C219" s="36"/>
      <c r="F219" s="1"/>
      <c r="G219" s="1"/>
      <c r="H219" s="1"/>
      <c r="I219" s="1"/>
    </row>
    <row r="220" spans="3:9">
      <c r="C220" s="36"/>
      <c r="F220" s="1"/>
      <c r="G220" s="1"/>
      <c r="H220" s="1"/>
      <c r="I220" s="1"/>
    </row>
    <row r="221" spans="3:9">
      <c r="C221" s="36"/>
      <c r="F221" s="1"/>
      <c r="G221" s="1"/>
      <c r="H221" s="1"/>
      <c r="I221" s="1"/>
    </row>
    <row r="222" spans="3:9">
      <c r="C222" s="36"/>
      <c r="F222" s="1"/>
      <c r="G222" s="1"/>
      <c r="H222" s="1"/>
      <c r="I222" s="1"/>
    </row>
    <row r="223" spans="3:9">
      <c r="C223" s="36"/>
      <c r="F223" s="1"/>
      <c r="G223" s="1"/>
      <c r="H223" s="1"/>
      <c r="I223" s="1"/>
    </row>
    <row r="224" spans="3:9">
      <c r="C224" s="36"/>
      <c r="F224" s="1"/>
      <c r="G224" s="1"/>
      <c r="H224" s="1"/>
      <c r="I224" s="1"/>
    </row>
    <row r="225" spans="3:9">
      <c r="C225" s="36"/>
      <c r="F225" s="1"/>
      <c r="G225" s="1"/>
      <c r="H225" s="1"/>
      <c r="I225" s="1"/>
    </row>
    <row r="226" spans="3:9">
      <c r="C226" s="36"/>
      <c r="F226" s="1"/>
      <c r="G226" s="1"/>
      <c r="H226" s="1"/>
      <c r="I226" s="1"/>
    </row>
    <row r="227" spans="3:9">
      <c r="C227" s="36"/>
      <c r="F227" s="1"/>
      <c r="G227" s="1"/>
      <c r="H227" s="1"/>
      <c r="I227" s="1"/>
    </row>
    <row r="228" spans="3:9">
      <c r="C228" s="36"/>
      <c r="F228" s="1"/>
      <c r="G228" s="1"/>
      <c r="H228" s="1"/>
      <c r="I228" s="1"/>
    </row>
    <row r="229" spans="3:9">
      <c r="C229" s="36"/>
      <c r="F229" s="1"/>
      <c r="G229" s="1"/>
      <c r="H229" s="1"/>
      <c r="I229" s="1"/>
    </row>
    <row r="230" spans="3:9">
      <c r="C230" s="36"/>
      <c r="F230" s="1"/>
      <c r="G230" s="1"/>
      <c r="H230" s="1"/>
      <c r="I230" s="1"/>
    </row>
    <row r="231" spans="3:9">
      <c r="C231" s="36"/>
      <c r="F231" s="1"/>
      <c r="G231" s="1"/>
      <c r="H231" s="1"/>
      <c r="I231" s="1"/>
    </row>
    <row r="232" spans="3:9">
      <c r="C232" s="36"/>
      <c r="F232" s="1"/>
      <c r="G232" s="1"/>
      <c r="H232" s="1"/>
      <c r="I232" s="1"/>
    </row>
    <row r="233" spans="3:9">
      <c r="C233" s="36"/>
      <c r="F233" s="1"/>
      <c r="G233" s="1"/>
      <c r="H233" s="1"/>
      <c r="I233" s="1"/>
    </row>
    <row r="234" spans="3:9">
      <c r="C234" s="36"/>
      <c r="F234" s="1"/>
      <c r="G234" s="1"/>
      <c r="H234" s="1"/>
      <c r="I234" s="1"/>
    </row>
    <row r="235" spans="3:9">
      <c r="C235" s="36"/>
      <c r="F235" s="1"/>
      <c r="G235" s="1"/>
      <c r="H235" s="1"/>
      <c r="I235" s="1"/>
    </row>
    <row r="236" spans="3:9">
      <c r="C236" s="36"/>
      <c r="F236" s="1"/>
      <c r="G236" s="1"/>
      <c r="H236" s="1"/>
      <c r="I236" s="1"/>
    </row>
    <row r="237" spans="3:9">
      <c r="C237" s="36"/>
      <c r="F237" s="1"/>
      <c r="G237" s="1"/>
      <c r="H237" s="1"/>
      <c r="I237" s="1"/>
    </row>
    <row r="238" spans="3:9">
      <c r="C238" s="36"/>
      <c r="F238" s="1"/>
      <c r="G238" s="1"/>
      <c r="H238" s="1"/>
      <c r="I238" s="1"/>
    </row>
    <row r="239" spans="3:9">
      <c r="C239" s="36"/>
      <c r="F239" s="1"/>
      <c r="G239" s="1"/>
      <c r="H239" s="1"/>
      <c r="I239" s="1"/>
    </row>
    <row r="240" spans="3:9">
      <c r="C240" s="36"/>
      <c r="F240" s="1"/>
      <c r="G240" s="1"/>
      <c r="H240" s="1"/>
      <c r="I240" s="1"/>
    </row>
    <row r="241" spans="3:9">
      <c r="C241" s="36"/>
      <c r="F241" s="1"/>
      <c r="G241" s="1"/>
      <c r="H241" s="1"/>
      <c r="I241" s="1"/>
    </row>
    <row r="242" spans="3:9">
      <c r="C242" s="36"/>
      <c r="F242" s="1"/>
      <c r="G242" s="1"/>
      <c r="H242" s="1"/>
      <c r="I242" s="1"/>
    </row>
    <row r="243" spans="3:9">
      <c r="C243" s="36"/>
      <c r="F243" s="1"/>
      <c r="G243" s="1"/>
      <c r="H243" s="1"/>
      <c r="I243" s="1"/>
    </row>
    <row r="244" spans="3:9">
      <c r="C244" s="36"/>
      <c r="F244" s="1"/>
      <c r="G244" s="1"/>
      <c r="H244" s="1"/>
      <c r="I244" s="1"/>
    </row>
    <row r="245" spans="3:9">
      <c r="C245" s="36"/>
      <c r="F245" s="1"/>
      <c r="G245" s="1"/>
      <c r="H245" s="1"/>
      <c r="I245" s="1"/>
    </row>
    <row r="246" spans="3:9">
      <c r="C246" s="36"/>
      <c r="F246" s="1"/>
      <c r="G246" s="1"/>
      <c r="H246" s="1"/>
      <c r="I246" s="1"/>
    </row>
    <row r="247" spans="3:9">
      <c r="C247" s="36"/>
      <c r="F247" s="1"/>
      <c r="G247" s="1"/>
      <c r="H247" s="1"/>
      <c r="I247" s="1"/>
    </row>
    <row r="248" spans="3:9">
      <c r="C248" s="36"/>
      <c r="F248" s="1"/>
      <c r="G248" s="1"/>
      <c r="H248" s="1"/>
      <c r="I248" s="1"/>
    </row>
    <row r="249" spans="3:9">
      <c r="C249" s="36"/>
      <c r="F249" s="1"/>
      <c r="G249" s="1"/>
      <c r="H249" s="1"/>
      <c r="I249" s="1"/>
    </row>
    <row r="250" spans="3:9">
      <c r="C250" s="36"/>
      <c r="F250" s="1"/>
      <c r="G250" s="1"/>
      <c r="H250" s="1"/>
      <c r="I250" s="1"/>
    </row>
    <row r="251" spans="3:9">
      <c r="C251" s="36"/>
      <c r="F251" s="1"/>
      <c r="G251" s="1"/>
      <c r="H251" s="1"/>
      <c r="I251" s="1"/>
    </row>
    <row r="252" spans="3:9">
      <c r="C252" s="36"/>
      <c r="F252" s="1"/>
      <c r="G252" s="1"/>
      <c r="H252" s="1"/>
      <c r="I252" s="1"/>
    </row>
    <row r="253" spans="3:9">
      <c r="C253" s="36"/>
      <c r="G253" s="53"/>
    </row>
    <row r="254" spans="3:9">
      <c r="C254" s="36"/>
      <c r="G254" s="53"/>
    </row>
    <row r="255" spans="3:9">
      <c r="C255" s="36"/>
      <c r="G255" s="53"/>
    </row>
    <row r="256" spans="3:9">
      <c r="C256" s="36"/>
      <c r="G256" s="53"/>
    </row>
    <row r="257" spans="3:7">
      <c r="C257" s="36"/>
      <c r="G257" s="53"/>
    </row>
    <row r="258" spans="3:7">
      <c r="C258" s="36"/>
      <c r="G258" s="53"/>
    </row>
    <row r="259" spans="3:7">
      <c r="C259" s="36"/>
      <c r="G259" s="53"/>
    </row>
    <row r="260" spans="3:7">
      <c r="C260" s="36"/>
      <c r="G260" s="53"/>
    </row>
    <row r="261" spans="3:7">
      <c r="C261" s="36"/>
      <c r="G261" s="53"/>
    </row>
    <row r="262" spans="3:7">
      <c r="C262" s="36"/>
    </row>
    <row r="263" spans="3:7">
      <c r="C263" s="36"/>
    </row>
    <row r="264" spans="3:7">
      <c r="C264" s="36"/>
    </row>
    <row r="265" spans="3:7">
      <c r="C265" s="36"/>
    </row>
    <row r="266" spans="3:7">
      <c r="C266" s="36"/>
    </row>
    <row r="267" spans="3:7">
      <c r="C267" s="36"/>
    </row>
    <row r="268" spans="3:7">
      <c r="C268" s="36"/>
    </row>
    <row r="269" spans="3:7">
      <c r="C269" s="36"/>
    </row>
    <row r="270" spans="3:7">
      <c r="C270" s="36"/>
    </row>
    <row r="271" spans="3:7">
      <c r="C271" s="36"/>
    </row>
    <row r="272" spans="3:7">
      <c r="C272" s="36"/>
    </row>
    <row r="273" spans="3:3">
      <c r="C273" s="36"/>
    </row>
    <row r="274" spans="3:3">
      <c r="C274" s="36"/>
    </row>
    <row r="275" spans="3:3">
      <c r="C275" s="36"/>
    </row>
    <row r="276" spans="3:3">
      <c r="C276" s="36"/>
    </row>
    <row r="277" spans="3:3">
      <c r="C277" s="36"/>
    </row>
    <row r="278" spans="3:3">
      <c r="C278" s="36"/>
    </row>
    <row r="279" spans="3:3">
      <c r="C279" s="36"/>
    </row>
    <row r="280" spans="3:3">
      <c r="C280" s="36"/>
    </row>
    <row r="281" spans="3:3">
      <c r="C281" s="36"/>
    </row>
    <row r="282" spans="3:3">
      <c r="C282" s="36"/>
    </row>
    <row r="283" spans="3:3">
      <c r="C283" s="36"/>
    </row>
    <row r="284" spans="3:3">
      <c r="C284" s="36"/>
    </row>
    <row r="285" spans="3:3">
      <c r="C285" s="36"/>
    </row>
    <row r="286" spans="3:3">
      <c r="C286" s="36"/>
    </row>
    <row r="287" spans="3:3">
      <c r="C287" s="36"/>
    </row>
    <row r="288" spans="3:3">
      <c r="C288" s="36"/>
    </row>
    <row r="289" spans="3:3">
      <c r="C289" s="36"/>
    </row>
    <row r="290" spans="3:3">
      <c r="C290" s="36"/>
    </row>
    <row r="291" spans="3:3">
      <c r="C291" s="36"/>
    </row>
    <row r="292" spans="3:3">
      <c r="C292" s="36"/>
    </row>
    <row r="293" spans="3:3">
      <c r="C293" s="36"/>
    </row>
    <row r="294" spans="3:3">
      <c r="C294" s="36"/>
    </row>
    <row r="295" spans="3:3">
      <c r="C295" s="36"/>
    </row>
    <row r="296" spans="3:3">
      <c r="C296" s="36"/>
    </row>
    <row r="297" spans="3:3">
      <c r="C297" s="36"/>
    </row>
    <row r="298" spans="3:3">
      <c r="C298" s="36"/>
    </row>
    <row r="299" spans="3:3">
      <c r="C299" s="36"/>
    </row>
    <row r="300" spans="3:3">
      <c r="C300" s="36"/>
    </row>
    <row r="301" spans="3:3">
      <c r="C301" s="36"/>
    </row>
    <row r="302" spans="3:3">
      <c r="C302" s="36"/>
    </row>
    <row r="303" spans="3:3">
      <c r="C303" s="36"/>
    </row>
    <row r="304" spans="3:3">
      <c r="C304" s="36"/>
    </row>
    <row r="305" spans="3:3">
      <c r="C305" s="36"/>
    </row>
    <row r="306" spans="3:3">
      <c r="C306" s="36"/>
    </row>
    <row r="307" spans="3:3">
      <c r="C307" s="36"/>
    </row>
    <row r="308" spans="3:3">
      <c r="C308" s="36"/>
    </row>
    <row r="309" spans="3:3">
      <c r="C309" s="36"/>
    </row>
    <row r="310" spans="3:3">
      <c r="C310" s="36"/>
    </row>
    <row r="311" spans="3:3">
      <c r="C311" s="36"/>
    </row>
    <row r="312" spans="3:3">
      <c r="C312" s="36"/>
    </row>
    <row r="313" spans="3:3">
      <c r="C313" s="36"/>
    </row>
    <row r="314" spans="3:3">
      <c r="C314" s="36"/>
    </row>
    <row r="315" spans="3:3">
      <c r="C315" s="36"/>
    </row>
    <row r="316" spans="3:3">
      <c r="C316" s="36"/>
    </row>
    <row r="317" spans="3:3">
      <c r="C317" s="36"/>
    </row>
    <row r="318" spans="3:3">
      <c r="C318" s="36"/>
    </row>
    <row r="319" spans="3:3">
      <c r="C319" s="36"/>
    </row>
    <row r="320" spans="3:3">
      <c r="C320" s="36"/>
    </row>
    <row r="321" spans="3:3">
      <c r="C321" s="36"/>
    </row>
    <row r="322" spans="3:3">
      <c r="C322" s="36"/>
    </row>
    <row r="323" spans="3:3">
      <c r="C323" s="36"/>
    </row>
    <row r="324" spans="3:3">
      <c r="C324" s="36"/>
    </row>
    <row r="325" spans="3:3">
      <c r="C325" s="36"/>
    </row>
    <row r="326" spans="3:3">
      <c r="C326" s="36"/>
    </row>
    <row r="327" spans="3:3">
      <c r="C327" s="36"/>
    </row>
    <row r="328" spans="3:3">
      <c r="C328" s="36"/>
    </row>
    <row r="329" spans="3:3">
      <c r="C329" s="36"/>
    </row>
    <row r="330" spans="3:3">
      <c r="C330" s="36"/>
    </row>
    <row r="331" spans="3:3">
      <c r="C331" s="36"/>
    </row>
    <row r="332" spans="3:3">
      <c r="C332" s="36"/>
    </row>
    <row r="333" spans="3:3">
      <c r="C333" s="36"/>
    </row>
    <row r="334" spans="3:3">
      <c r="C334" s="36"/>
    </row>
    <row r="335" spans="3:3">
      <c r="C335" s="36"/>
    </row>
    <row r="336" spans="3:3">
      <c r="C336" s="36"/>
    </row>
    <row r="337" spans="3:3">
      <c r="C337" s="36"/>
    </row>
    <row r="338" spans="3:3">
      <c r="C338" s="36"/>
    </row>
    <row r="339" spans="3:3">
      <c r="C339" s="36"/>
    </row>
    <row r="340" spans="3:3">
      <c r="C340" s="36"/>
    </row>
    <row r="341" spans="3:3">
      <c r="C341" s="36"/>
    </row>
    <row r="342" spans="3:3">
      <c r="C342" s="36"/>
    </row>
    <row r="343" spans="3:3">
      <c r="C343" s="36"/>
    </row>
    <row r="344" spans="3:3">
      <c r="C344" s="36"/>
    </row>
    <row r="345" spans="3:3">
      <c r="C345" s="36"/>
    </row>
    <row r="346" spans="3:3">
      <c r="C346" s="36"/>
    </row>
    <row r="347" spans="3:3">
      <c r="C347" s="36"/>
    </row>
    <row r="348" spans="3:3">
      <c r="C348" s="36"/>
    </row>
    <row r="349" spans="3:3">
      <c r="C349" s="36"/>
    </row>
  </sheetData>
  <mergeCells count="32">
    <mergeCell ref="A129:E143"/>
    <mergeCell ref="A97:A99"/>
    <mergeCell ref="B97:C97"/>
    <mergeCell ref="D97:E97"/>
    <mergeCell ref="F54:I54"/>
    <mergeCell ref="B55:B56"/>
    <mergeCell ref="C55:C56"/>
    <mergeCell ref="F55:F56"/>
    <mergeCell ref="G55:G56"/>
    <mergeCell ref="A115:E115"/>
    <mergeCell ref="A76:E76"/>
    <mergeCell ref="A77:A79"/>
    <mergeCell ref="A54:A57"/>
    <mergeCell ref="B54:E54"/>
    <mergeCell ref="A1:I1"/>
    <mergeCell ref="A2:I2"/>
    <mergeCell ref="A3:A6"/>
    <mergeCell ref="B3:E3"/>
    <mergeCell ref="F3:I3"/>
    <mergeCell ref="B4:B5"/>
    <mergeCell ref="C4:C5"/>
    <mergeCell ref="F4:F5"/>
    <mergeCell ref="G4:G5"/>
    <mergeCell ref="A52:I52"/>
    <mergeCell ref="A75:E75"/>
    <mergeCell ref="A116:E116"/>
    <mergeCell ref="A95:E95"/>
    <mergeCell ref="B96:E96"/>
    <mergeCell ref="B77:B78"/>
    <mergeCell ref="C77:C78"/>
    <mergeCell ref="A53:I53"/>
    <mergeCell ref="A94:E94"/>
  </mergeCells>
  <pageMargins left="0.05" right="0.02" top="0.27" bottom="0.27" header="0" footer="0.36"/>
  <pageSetup scale="82" orientation="portrait" r:id="rId1"/>
  <ignoredErrors>
    <ignoredError sqref="B22:I22 C30 G30 E30 I30" formulaRange="1"/>
    <ignoredError sqref="E62 E59 E66 E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2023-08-29T07:24:20Z</cp:lastPrinted>
  <dcterms:created xsi:type="dcterms:W3CDTF">2020-10-21T07:14:05Z</dcterms:created>
  <dcterms:modified xsi:type="dcterms:W3CDTF">2023-08-29T07:25:11Z</dcterms:modified>
</cp:coreProperties>
</file>