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iket Manval\2022\08 August 2022\01-08-22\Upl\Data Publication - Payment System Indicators - June 2022\"/>
    </mc:Choice>
  </mc:AlternateContent>
  <bookViews>
    <workbookView xWindow="-120" yWindow="-120" windowWidth="29040" windowHeight="15840"/>
  </bookViews>
  <sheets>
    <sheet name="June 2022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7" l="1"/>
  <c r="F85" i="7"/>
  <c r="E85" i="7"/>
  <c r="D85" i="7"/>
  <c r="G82" i="7"/>
  <c r="F82" i="7"/>
  <c r="E82" i="7"/>
  <c r="D82" i="7"/>
  <c r="G79" i="7"/>
  <c r="F79" i="7"/>
  <c r="E79" i="7"/>
  <c r="D79" i="7"/>
  <c r="K72" i="7"/>
  <c r="J72" i="7"/>
  <c r="I72" i="7"/>
  <c r="H72" i="7"/>
  <c r="G72" i="7"/>
  <c r="F72" i="7"/>
  <c r="E72" i="7"/>
  <c r="D72" i="7"/>
  <c r="K69" i="7"/>
  <c r="J69" i="7"/>
  <c r="I69" i="7"/>
  <c r="H69" i="7"/>
  <c r="G69" i="7"/>
  <c r="F69" i="7"/>
  <c r="E69" i="7"/>
  <c r="D69" i="7"/>
  <c r="K65" i="7"/>
  <c r="J65" i="7"/>
  <c r="I65" i="7"/>
  <c r="H65" i="7"/>
  <c r="G65" i="7"/>
  <c r="F65" i="7"/>
  <c r="E65" i="7"/>
  <c r="D65" i="7"/>
  <c r="K38" i="7"/>
  <c r="J38" i="7"/>
  <c r="I38" i="7"/>
  <c r="I34" i="7" s="1"/>
  <c r="H38" i="7"/>
  <c r="H34" i="7" s="1"/>
  <c r="G38" i="7"/>
  <c r="F38" i="7"/>
  <c r="E38" i="7"/>
  <c r="D38" i="7"/>
  <c r="K35" i="7"/>
  <c r="K34" i="7" s="1"/>
  <c r="J35" i="7"/>
  <c r="J34" i="7" s="1"/>
  <c r="I35" i="7"/>
  <c r="H35" i="7"/>
  <c r="G35" i="7"/>
  <c r="F35" i="7"/>
  <c r="E35" i="7"/>
  <c r="E34" i="7" s="1"/>
  <c r="D35" i="7"/>
  <c r="D34" i="7" s="1"/>
  <c r="G34" i="7"/>
  <c r="F34" i="7" l="1"/>
  <c r="K43" i="7"/>
  <c r="G43" i="7"/>
  <c r="G41" i="7" l="1"/>
  <c r="K41" i="7"/>
  <c r="K61" i="7"/>
  <c r="J61" i="7"/>
  <c r="I61" i="7"/>
  <c r="H61" i="7"/>
  <c r="G61" i="7"/>
  <c r="F61" i="7"/>
  <c r="E61" i="7"/>
  <c r="D61" i="7"/>
  <c r="K58" i="7"/>
  <c r="J58" i="7"/>
  <c r="I58" i="7"/>
  <c r="H58" i="7"/>
  <c r="G58" i="7"/>
  <c r="F58" i="7"/>
  <c r="E58" i="7"/>
  <c r="D58" i="7"/>
  <c r="K46" i="7"/>
  <c r="J46" i="7"/>
  <c r="I46" i="7"/>
  <c r="H46" i="7"/>
  <c r="G46" i="7"/>
  <c r="F46" i="7"/>
  <c r="E46" i="7"/>
  <c r="D46" i="7"/>
  <c r="J43" i="7"/>
  <c r="I43" i="7"/>
  <c r="H43" i="7"/>
  <c r="H41" i="7" s="1"/>
  <c r="F43" i="7"/>
  <c r="E43" i="7"/>
  <c r="D43" i="7"/>
  <c r="D41" i="7" s="1"/>
  <c r="K30" i="7"/>
  <c r="J30" i="7"/>
  <c r="I30" i="7"/>
  <c r="H30" i="7"/>
  <c r="G30" i="7"/>
  <c r="F30" i="7"/>
  <c r="E30" i="7"/>
  <c r="D30" i="7"/>
  <c r="K22" i="7"/>
  <c r="J22" i="7"/>
  <c r="I22" i="7"/>
  <c r="H22" i="7"/>
  <c r="G22" i="7"/>
  <c r="F22" i="7"/>
  <c r="E22" i="7"/>
  <c r="D22" i="7"/>
  <c r="K18" i="7"/>
  <c r="J18" i="7"/>
  <c r="I18" i="7"/>
  <c r="H18" i="7"/>
  <c r="G18" i="7"/>
  <c r="F18" i="7"/>
  <c r="E18" i="7"/>
  <c r="D18" i="7"/>
  <c r="K10" i="7"/>
  <c r="J10" i="7"/>
  <c r="J9" i="7" s="1"/>
  <c r="I10" i="7"/>
  <c r="I9" i="7" s="1"/>
  <c r="H10" i="7"/>
  <c r="H9" i="7" s="1"/>
  <c r="G10" i="7"/>
  <c r="F10" i="7"/>
  <c r="F9" i="7" s="1"/>
  <c r="E10" i="7"/>
  <c r="E9" i="7" s="1"/>
  <c r="D10" i="7"/>
  <c r="D9" i="7" s="1"/>
  <c r="G9" i="7" l="1"/>
  <c r="K9" i="7"/>
  <c r="E41" i="7"/>
  <c r="I41" i="7"/>
  <c r="J41" i="7"/>
  <c r="F41" i="7"/>
  <c r="H50" i="7"/>
  <c r="D51" i="7"/>
  <c r="H51" i="7" l="1"/>
  <c r="H49" i="7"/>
  <c r="D50" i="7"/>
  <c r="D49" i="7"/>
  <c r="E49" i="7"/>
  <c r="I50" i="7"/>
  <c r="K51" i="7"/>
  <c r="K50" i="7"/>
  <c r="E51" i="7"/>
  <c r="E50" i="7"/>
  <c r="J50" i="7"/>
  <c r="J51" i="7"/>
  <c r="F50" i="7"/>
  <c r="J49" i="7"/>
  <c r="G50" i="7"/>
  <c r="K49" i="7"/>
  <c r="F49" i="7"/>
  <c r="F51" i="7"/>
  <c r="I51" i="7"/>
  <c r="G49" i="7"/>
  <c r="G51" i="7"/>
  <c r="I49" i="7"/>
</calcChain>
</file>

<file path=xl/sharedStrings.xml><?xml version="1.0" encoding="utf-8"?>
<sst xmlns="http://schemas.openxmlformats.org/spreadsheetml/2006/main" count="106" uniqueCount="89">
  <si>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</si>
  <si>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</si>
  <si>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</si>
  <si>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</si>
  <si>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</si>
  <si>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</si>
  <si>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</si>
  <si>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</si>
  <si>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</si>
  <si>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</si>
  <si>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</si>
  <si>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</si>
  <si>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</si>
  <si>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</si>
  <si>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</si>
  <si>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</si>
  <si>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</si>
  <si>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</si>
  <si>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</si>
  <si>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</si>
  <si>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</si>
  <si>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</si>
  <si>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</si>
  <si>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</si>
  <si>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</si>
  <si>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</si>
  <si>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</si>
  <si>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</si>
  <si>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</si>
  <si>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</si>
  <si>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</si>
  <si>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</si>
  <si>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</si>
  <si>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</si>
  <si>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>Total - Retail Payments (2+3+4+5+6)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</si>
  <si>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</si>
  <si>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</si>
  <si>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</si>
  <si>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</si>
  <si>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</si>
  <si>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</si>
  <si>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</si>
  <si>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</si>
  <si>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</si>
  <si>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</si>
  <si>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</si>
  <si>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</si>
  <si>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</si>
  <si>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</si>
  <si>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</si>
  <si>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</si>
  <si>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</si>
  <si>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</si>
  <si>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</si>
  <si>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</si>
  <si>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</si>
  <si>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</si>
  <si>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</si>
  <si>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</si>
  <si>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</si>
  <si>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</si>
  <si>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</si>
  <si>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</si>
  <si>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</si>
  <si>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</si>
  <si>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</si>
  <si>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</si>
  <si>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</si>
  <si>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</si>
  <si>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</si>
  <si>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</si>
  <si>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</si>
  <si>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</si>
  <si>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</si>
  <si>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</si>
  <si>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</si>
  <si>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</si>
  <si>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</si>
  <si>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</si>
  <si>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r>
      <t xml:space="preserve">Note : 1. Data is provisional.
2. ECS (Debit and Credit) has been merged with NACH with effect from January 31, 2020. </t>
    </r>
    <r>
      <rPr>
        <sz val="10"/>
        <rFont val="Arial"/>
        <family val="2"/>
      </rPr>
      <t xml:space="preserve">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</t>
    </r>
  </si>
  <si>
    <t>3 Number of ATMs and CRMs</t>
  </si>
  <si>
    <t>3.1 Bank owned ATMs$ and CRMs#</t>
  </si>
  <si>
    <t>Payment System Indicators</t>
  </si>
  <si>
    <t xml:space="preserve">@: New inclusion w.e.f. November 2019
#: Data reported by Co-operative Banks, LABs and RRBs included with effect from Dec 2021.
$ : Inclusion separately initiated from November 2019 - would have been part of other items hitherto.
*: New inclusion w.e.f. September 2020; Includes only static UPI QR Code
</t>
  </si>
  <si>
    <t>FY 2021-22</t>
  </si>
  <si>
    <t>As on March 2022</t>
  </si>
  <si>
    <t>May</t>
  </si>
  <si>
    <t>2021
June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</si>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</sst>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0_ ;\-0\ "/>
    <numFmt numFmtId="169" formatCode="[$-4009]General"/>
    <numFmt numFmtId="170" formatCode="_(* #,##0_);_(* \(#,##0\);_(* &quot;-&quot;??_);_(@_)"/>
    <numFmt numFmtId="171" formatCode="_(* #,##0.00_);_(* \(#,##0.00\);_(* \-??_);_(@_)"/>
    <numFmt numFmtId="172" formatCode="[$-409]General"/>
    <numFmt numFmtId="173" formatCode="_-* #,##0.0_-;\-* #,##0.0_-;_-* &quot;-&quot;??_-;_-@_-"/>
    <numFmt numFmtId="174" formatCode="_-* #,##0.00\ _€_-;\-* #,##0.00\ _€_-;_-* &quot;-&quot;??\ _€_-;_-@_-"/>
    <numFmt numFmtId="175" formatCode="_-* #,##0.0_-;\-* #,##0.0_-;_-* &quot;-&quot;_-;_-@_-"/>
    <numFmt numFmtId="176" formatCode="_-&quot;£&quot;* #,##0.00_-;\-&quot;£&quot;* #,##0.00_-;_-&quot;£&quot;* &quot;-&quot;??_-;_-@_-"/>
    <numFmt numFmtId="177" formatCode="dd\-mmm\-yy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_)"/>
    <numFmt numFmtId="181" formatCode="[$Rs.-4009]#,##0.00;[Red]&quot;-&quot;[$Rs.-4009]#,##0.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9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0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2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4" fillId="65" borderId="26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8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3" borderId="0">
      <alignment horizontal="right"/>
    </xf>
    <xf numFmtId="0" fontId="91" fillId="63" borderId="0">
      <alignment horizontal="right"/>
    </xf>
    <xf numFmtId="0" fontId="92" fillId="63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69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39" fillId="74" borderId="0" applyNumberFormat="0" applyBorder="0" applyAlignment="0" applyProtection="0"/>
    <xf numFmtId="0" fontId="39" fillId="77" borderId="0" applyNumberFormat="0" applyBorder="0" applyAlignment="0" applyProtection="0"/>
    <xf numFmtId="0" fontId="40" fillId="78" borderId="0" applyNumberFormat="0" applyBorder="0" applyAlignment="0" applyProtection="0"/>
    <xf numFmtId="0" fontId="98" fillId="70" borderId="11" applyNumberFormat="0" applyAlignment="0" applyProtection="0"/>
    <xf numFmtId="0" fontId="42" fillId="79" borderId="12" applyNumberFormat="0" applyAlignment="0" applyProtection="0"/>
    <xf numFmtId="43" fontId="29" fillId="0" borderId="0" applyFont="0" applyFill="0" applyBorder="0" applyAlignment="0" applyProtection="0"/>
    <xf numFmtId="0" fontId="44" fillId="72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8" borderId="11" applyNumberFormat="0" applyAlignment="0" applyProtection="0"/>
    <xf numFmtId="0" fontId="53" fillId="0" borderId="35" applyNumberFormat="0" applyFill="0" applyAlignment="0" applyProtection="0"/>
    <xf numFmtId="0" fontId="102" fillId="80" borderId="0" applyNumberFormat="0" applyBorder="0" applyAlignment="0" applyProtection="0"/>
    <xf numFmtId="0" fontId="4" fillId="69" borderId="17" applyNumberFormat="0" applyAlignment="0" applyProtection="0"/>
    <xf numFmtId="0" fontId="51" fillId="70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8" borderId="11" applyNumberFormat="0" applyAlignment="0" applyProtection="0"/>
    <xf numFmtId="0" fontId="48" fillId="68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1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27" fillId="85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6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7" borderId="11" applyNumberFormat="0" applyAlignment="0" applyProtection="0">
      <alignment vertical="center"/>
    </xf>
    <xf numFmtId="0" fontId="51" fillId="63" borderId="18" applyNumberFormat="0" applyAlignment="0" applyProtection="0">
      <alignment vertical="center"/>
    </xf>
    <xf numFmtId="0" fontId="44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41" fillId="63" borderId="11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39" fillId="91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1" fontId="35" fillId="0" borderId="0" applyBorder="0" applyProtection="0"/>
    <xf numFmtId="0" fontId="35" fillId="0" borderId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4" fillId="0" borderId="0"/>
    <xf numFmtId="171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9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1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8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168" fontId="5" fillId="3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168" fontId="3" fillId="5" borderId="1" xfId="1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8" borderId="0" xfId="0" applyFont="1" applyFill="1"/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168" fontId="4" fillId="0" borderId="1" xfId="1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2" fontId="2" fillId="0" borderId="0" xfId="0" applyNumberFormat="1" applyFont="1" applyFill="1"/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62" borderId="1" xfId="0" applyNumberFormat="1" applyFont="1" applyFill="1" applyBorder="1" applyAlignment="1">
      <alignment horizontal="right"/>
    </xf>
    <xf numFmtId="3" fontId="3" fillId="6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8" fontId="2" fillId="2" borderId="1" xfId="0" applyNumberFormat="1" applyFont="1" applyFill="1" applyBorder="1" applyAlignment="1"/>
    <xf numFmtId="168" fontId="3" fillId="5" borderId="1" xfId="0" applyNumberFormat="1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vertical="center" wrapText="1"/>
    </xf>
    <xf numFmtId="2" fontId="2" fillId="0" borderId="1" xfId="1" applyNumberFormat="1" applyFont="1" applyBorder="1" applyAlignment="1"/>
    <xf numFmtId="168" fontId="2" fillId="0" borderId="1" xfId="0" applyNumberFormat="1" applyFont="1" applyBorder="1" applyAlignment="1"/>
    <xf numFmtId="4" fontId="5" fillId="3" borderId="1" xfId="0" applyNumberFormat="1" applyFont="1" applyFill="1" applyBorder="1" applyAlignment="1">
      <alignment vertical="center" wrapText="1"/>
    </xf>
    <xf numFmtId="2" fontId="3" fillId="62" borderId="1" xfId="0" applyNumberFormat="1" applyFont="1" applyFill="1" applyBorder="1" applyAlignment="1"/>
    <xf numFmtId="2" fontId="3" fillId="0" borderId="1" xfId="0" applyNumberFormat="1" applyFont="1" applyBorder="1" applyAlignment="1"/>
    <xf numFmtId="168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justify" vertical="justify" wrapText="1"/>
    </xf>
    <xf numFmtId="168" fontId="5" fillId="3" borderId="1" xfId="1" applyNumberFormat="1" applyFont="1" applyFill="1" applyBorder="1" applyAlignment="1">
      <alignment horizontal="right" vertical="center" wrapText="1"/>
    </xf>
    <xf numFmtId="168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:K1"/>
    </sheetView>
  </sheetViews>
  <sheetFormatPr defaultColWidth="9.140625" defaultRowHeight="12.75"/>
  <cols>
    <col min="1" max="1" width="0.28515625" style="1" customWidth="1"/>
    <col min="2" max="2" width="2" style="1" customWidth="1"/>
    <col min="3" max="3" width="37.42578125" style="2" bestFit="1" customWidth="1"/>
    <col min="4" max="4" width="13.28515625" style="1" customWidth="1"/>
    <col min="5" max="5" width="9.140625" style="32" bestFit="1" customWidth="1"/>
    <col min="6" max="7" width="9.140625" style="1" bestFit="1" customWidth="1"/>
    <col min="8" max="8" width="10.7109375" style="1" bestFit="1" customWidth="1"/>
    <col min="9" max="9" width="9.5703125" style="32" bestFit="1" customWidth="1"/>
    <col min="10" max="11" width="9.5703125" style="1" bestFit="1" customWidth="1"/>
    <col min="12" max="12" width="9.140625" style="1"/>
    <col min="13" max="16384" width="9.140625" style="57"/>
  </cols>
  <sheetData>
    <row r="1" spans="3:11" s="1" customFormat="1">
      <c r="C1" s="74" t="s">
        <v>82</v>
      </c>
      <c r="D1" s="75"/>
      <c r="E1" s="75"/>
      <c r="F1" s="75"/>
      <c r="G1" s="75"/>
      <c r="H1" s="75"/>
      <c r="I1" s="75"/>
      <c r="J1" s="75"/>
      <c r="K1" s="75"/>
    </row>
    <row r="2" spans="3:11" s="1" customFormat="1">
      <c r="C2" s="76" t="s">
        <v>70</v>
      </c>
      <c r="D2" s="76"/>
      <c r="E2" s="76"/>
      <c r="F2" s="76"/>
      <c r="G2" s="76"/>
      <c r="H2" s="76"/>
      <c r="I2" s="76"/>
      <c r="J2" s="76"/>
      <c r="K2" s="76"/>
    </row>
    <row r="3" spans="3:11" s="1" customFormat="1">
      <c r="C3" s="77"/>
      <c r="D3" s="77" t="s">
        <v>30</v>
      </c>
      <c r="E3" s="77"/>
      <c r="F3" s="77"/>
      <c r="G3" s="77"/>
      <c r="H3" s="77" t="s">
        <v>29</v>
      </c>
      <c r="I3" s="77"/>
      <c r="J3" s="77"/>
      <c r="K3" s="77"/>
    </row>
    <row r="4" spans="3:11" s="1" customFormat="1">
      <c r="C4" s="77"/>
      <c r="D4" s="77" t="s">
        <v>84</v>
      </c>
      <c r="E4" s="78" t="s">
        <v>87</v>
      </c>
      <c r="F4" s="48">
        <v>2022</v>
      </c>
      <c r="G4" s="48">
        <v>2022</v>
      </c>
      <c r="H4" s="77" t="s">
        <v>84</v>
      </c>
      <c r="I4" s="78" t="s">
        <v>87</v>
      </c>
      <c r="J4" s="48">
        <v>2022</v>
      </c>
      <c r="K4" s="48">
        <v>2022</v>
      </c>
    </row>
    <row r="5" spans="3:11" s="1" customFormat="1">
      <c r="C5" s="77"/>
      <c r="D5" s="77"/>
      <c r="E5" s="78"/>
      <c r="F5" s="48" t="s">
        <v>86</v>
      </c>
      <c r="G5" s="48" t="s">
        <v>88</v>
      </c>
      <c r="H5" s="77"/>
      <c r="I5" s="78"/>
      <c r="J5" s="48" t="s">
        <v>86</v>
      </c>
      <c r="K5" s="48" t="s">
        <v>88</v>
      </c>
    </row>
    <row r="6" spans="3:11" s="1" customFormat="1">
      <c r="C6" s="77"/>
      <c r="D6" s="48">
        <v>1</v>
      </c>
      <c r="E6" s="48">
        <v>2</v>
      </c>
      <c r="F6" s="48">
        <v>3</v>
      </c>
      <c r="G6" s="48">
        <v>4</v>
      </c>
      <c r="H6" s="48">
        <v>1</v>
      </c>
      <c r="I6" s="48">
        <v>2</v>
      </c>
      <c r="J6" s="48">
        <v>3</v>
      </c>
      <c r="K6" s="48">
        <v>4</v>
      </c>
    </row>
    <row r="7" spans="3:11" s="1" customFormat="1">
      <c r="C7" s="14" t="s">
        <v>69</v>
      </c>
      <c r="D7" s="58"/>
      <c r="E7" s="58"/>
      <c r="F7" s="58"/>
      <c r="G7" s="58"/>
      <c r="H7" s="58"/>
      <c r="I7" s="58"/>
      <c r="J7" s="58"/>
      <c r="K7" s="58"/>
    </row>
    <row r="8" spans="3:11" s="1" customFormat="1">
      <c r="C8" s="31" t="s">
        <v>68</v>
      </c>
      <c r="D8" s="58"/>
      <c r="E8" s="58"/>
      <c r="F8" s="58"/>
      <c r="G8" s="58"/>
      <c r="H8" s="58"/>
      <c r="I8" s="58"/>
      <c r="J8" s="59"/>
      <c r="K8" s="59"/>
    </row>
    <row r="9" spans="3:11" s="1" customFormat="1">
      <c r="C9" s="29" t="s">
        <v>67</v>
      </c>
      <c r="D9" s="4">
        <f>D10+D14+D15</f>
        <v>33.006794999999997</v>
      </c>
      <c r="E9" s="4">
        <f t="shared" ref="E9:H9" si="0">E10+E14+E15</f>
        <v>2.9026650000000003</v>
      </c>
      <c r="F9" s="4">
        <f t="shared" si="0"/>
        <v>3.3244799999999999</v>
      </c>
      <c r="G9" s="4">
        <f t="shared" si="0"/>
        <v>3.4223050000000002</v>
      </c>
      <c r="H9" s="83">
        <f t="shared" si="0"/>
        <v>206873111.64700001</v>
      </c>
      <c r="I9" s="83">
        <f>I10+I14+I15</f>
        <v>17144527.137000002</v>
      </c>
      <c r="J9" s="83">
        <f>J10+J14+J15</f>
        <v>19742338.977254502</v>
      </c>
      <c r="K9" s="83">
        <f>K10+K14+K15</f>
        <v>22912930.006479099</v>
      </c>
    </row>
    <row r="10" spans="3:11" s="1" customFormat="1">
      <c r="C10" s="29" t="s">
        <v>66</v>
      </c>
      <c r="D10" s="4">
        <f>D11+D12+D13</f>
        <v>12.220659999999999</v>
      </c>
      <c r="E10" s="4">
        <f t="shared" ref="E10:K10" si="1">E11+E12+E13</f>
        <v>1.01189</v>
      </c>
      <c r="F10" s="4">
        <f t="shared" si="1"/>
        <v>1.2309400000000001</v>
      </c>
      <c r="G10" s="4">
        <f t="shared" si="1"/>
        <v>1.32128</v>
      </c>
      <c r="H10" s="83">
        <f>H11+H12+H13</f>
        <v>142072938.65200001</v>
      </c>
      <c r="I10" s="83">
        <f t="shared" si="1"/>
        <v>11317987.557</v>
      </c>
      <c r="J10" s="83">
        <f t="shared" si="1"/>
        <v>13110275.423554501</v>
      </c>
      <c r="K10" s="83">
        <f t="shared" si="1"/>
        <v>15445511.456479101</v>
      </c>
    </row>
    <row r="11" spans="3:11" s="1" customFormat="1">
      <c r="C11" s="8" t="s">
        <v>65</v>
      </c>
      <c r="D11" s="7">
        <v>6.2176599999999995</v>
      </c>
      <c r="E11" s="7">
        <v>0.51436000000000004</v>
      </c>
      <c r="F11" s="7">
        <v>0.66044000000000003</v>
      </c>
      <c r="G11" s="7">
        <v>0.67942000000000002</v>
      </c>
      <c r="H11" s="84">
        <v>8793300.9120000005</v>
      </c>
      <c r="I11" s="84">
        <v>774291.897</v>
      </c>
      <c r="J11" s="84">
        <v>832089.15355449996</v>
      </c>
      <c r="K11" s="84">
        <v>844409.27647909999</v>
      </c>
    </row>
    <row r="12" spans="3:11" s="1" customFormat="1">
      <c r="C12" s="8" t="s">
        <v>64</v>
      </c>
      <c r="D12" s="7">
        <v>3.0843500000000001</v>
      </c>
      <c r="E12" s="7">
        <v>0.27102999999999999</v>
      </c>
      <c r="F12" s="7">
        <v>0.31195000000000001</v>
      </c>
      <c r="G12" s="7">
        <v>0.33842</v>
      </c>
      <c r="H12" s="84">
        <v>51015711.990000002</v>
      </c>
      <c r="I12" s="84">
        <v>4653921.0599999996</v>
      </c>
      <c r="J12" s="84">
        <v>4940038.32</v>
      </c>
      <c r="K12" s="84">
        <v>5627914.6299999999</v>
      </c>
    </row>
    <row r="13" spans="3:11" s="1" customFormat="1">
      <c r="C13" s="8" t="s">
        <v>63</v>
      </c>
      <c r="D13" s="7">
        <v>2.91865</v>
      </c>
      <c r="E13" s="7">
        <v>0.22650000000000001</v>
      </c>
      <c r="F13" s="7">
        <v>0.25855</v>
      </c>
      <c r="G13" s="7">
        <v>0.30343999999999999</v>
      </c>
      <c r="H13" s="84">
        <v>82263925.75</v>
      </c>
      <c r="I13" s="84">
        <v>5889774.5999999996</v>
      </c>
      <c r="J13" s="84">
        <v>7338147.9500000002</v>
      </c>
      <c r="K13" s="84">
        <v>8973187.5500000007</v>
      </c>
    </row>
    <row r="14" spans="3:11" s="1" customFormat="1" ht="16.5" customHeight="1">
      <c r="C14" s="8" t="s">
        <v>62</v>
      </c>
      <c r="D14" s="7">
        <v>19.909904999999998</v>
      </c>
      <c r="E14" s="7">
        <v>1.818435</v>
      </c>
      <c r="F14" s="7">
        <v>1.9844599999999999</v>
      </c>
      <c r="G14" s="7">
        <v>1.9689449999999999</v>
      </c>
      <c r="H14" s="85">
        <v>59775826.120000005</v>
      </c>
      <c r="I14" s="85">
        <v>5408998.5800000001</v>
      </c>
      <c r="J14" s="85">
        <v>6039212.5600000005</v>
      </c>
      <c r="K14" s="85">
        <v>6778124.5499999998</v>
      </c>
    </row>
    <row r="15" spans="3:11" s="1" customFormat="1" ht="12.75" customHeight="1">
      <c r="C15" s="18" t="s">
        <v>61</v>
      </c>
      <c r="D15" s="7">
        <v>0.87622999999999995</v>
      </c>
      <c r="E15" s="7">
        <v>7.2340000000000002E-2</v>
      </c>
      <c r="F15" s="17">
        <v>0.10908</v>
      </c>
      <c r="G15" s="17">
        <v>0.13208</v>
      </c>
      <c r="H15" s="84">
        <v>5024346.875</v>
      </c>
      <c r="I15" s="84">
        <v>417541</v>
      </c>
      <c r="J15" s="84">
        <v>592850.99369999999</v>
      </c>
      <c r="K15" s="84">
        <v>689294</v>
      </c>
    </row>
    <row r="16" spans="3:11" s="1" customFormat="1" ht="12.75" customHeight="1">
      <c r="C16" s="14" t="s">
        <v>60</v>
      </c>
      <c r="D16" s="59"/>
      <c r="E16" s="59"/>
      <c r="F16" s="59"/>
      <c r="G16" s="59"/>
      <c r="H16" s="63"/>
      <c r="I16" s="63"/>
      <c r="J16" s="30"/>
      <c r="K16" s="30"/>
    </row>
    <row r="17" spans="3:11" s="1" customFormat="1">
      <c r="C17" s="31" t="s">
        <v>59</v>
      </c>
      <c r="D17" s="59"/>
      <c r="E17" s="59"/>
      <c r="F17" s="59"/>
      <c r="G17" s="59"/>
      <c r="H17" s="63"/>
      <c r="I17" s="63"/>
      <c r="J17" s="30"/>
      <c r="K17" s="30"/>
    </row>
    <row r="18" spans="3:11" s="1" customFormat="1">
      <c r="C18" s="29" t="s">
        <v>58</v>
      </c>
      <c r="D18" s="60">
        <f>D19+D20</f>
        <v>2078.3917999999999</v>
      </c>
      <c r="E18" s="60">
        <f t="shared" ref="E18:K18" si="2">E19+E20</f>
        <v>154.13551000000001</v>
      </c>
      <c r="F18" s="60">
        <f t="shared" si="2"/>
        <v>195.72062</v>
      </c>
      <c r="G18" s="60">
        <f t="shared" si="2"/>
        <v>194.41531000000001</v>
      </c>
      <c r="H18" s="28">
        <f>H19+H20</f>
        <v>128657516.47132164</v>
      </c>
      <c r="I18" s="28">
        <f>I19+I20</f>
        <v>10196989.442333825</v>
      </c>
      <c r="J18" s="28">
        <f t="shared" si="2"/>
        <v>11183946.972036023</v>
      </c>
      <c r="K18" s="28">
        <f t="shared" si="2"/>
        <v>12356053.532473754</v>
      </c>
    </row>
    <row r="19" spans="3:11" s="1" customFormat="1">
      <c r="C19" s="10" t="s">
        <v>57</v>
      </c>
      <c r="D19" s="61">
        <v>2063.7328299999999</v>
      </c>
      <c r="E19" s="61">
        <v>152.91692</v>
      </c>
      <c r="F19" s="61">
        <v>194.53152</v>
      </c>
      <c r="G19" s="61">
        <v>193.17814000000001</v>
      </c>
      <c r="H19" s="64">
        <v>113319291.72476746</v>
      </c>
      <c r="I19" s="64">
        <v>8887545.8041002899</v>
      </c>
      <c r="J19" s="62">
        <v>9851273.8474220857</v>
      </c>
      <c r="K19" s="62">
        <v>10840908.941576634</v>
      </c>
    </row>
    <row r="20" spans="3:11" s="1" customFormat="1">
      <c r="C20" s="10" t="s">
        <v>56</v>
      </c>
      <c r="D20" s="61">
        <v>14.65897</v>
      </c>
      <c r="E20" s="61">
        <v>1.2185900000000001</v>
      </c>
      <c r="F20" s="61">
        <v>1.1891</v>
      </c>
      <c r="G20" s="61">
        <v>1.2371700000000001</v>
      </c>
      <c r="H20" s="64">
        <v>15338224.746554174</v>
      </c>
      <c r="I20" s="64">
        <v>1309443.6382335348</v>
      </c>
      <c r="J20" s="62">
        <v>1332673.124613937</v>
      </c>
      <c r="K20" s="62">
        <v>1515144.5908971198</v>
      </c>
    </row>
    <row r="21" spans="3:11" s="1" customFormat="1">
      <c r="C21" s="31" t="s">
        <v>55</v>
      </c>
      <c r="D21" s="59"/>
      <c r="E21" s="59"/>
      <c r="F21" s="59"/>
      <c r="G21" s="59"/>
      <c r="H21" s="63"/>
      <c r="I21" s="63"/>
      <c r="J21" s="30"/>
      <c r="K21" s="30"/>
    </row>
    <row r="22" spans="3:11" s="1" customFormat="1">
      <c r="C22" s="29" t="s">
        <v>54</v>
      </c>
      <c r="D22" s="60">
        <f>SUM(D23:D28)</f>
        <v>577934.74193999998</v>
      </c>
      <c r="E22" s="60">
        <f>SUM(E23:E28)</f>
        <v>36684.399409999998</v>
      </c>
      <c r="F22" s="60">
        <f t="shared" ref="F22:H22" si="3">SUM(F23:F28)</f>
        <v>72187.504859999986</v>
      </c>
      <c r="G22" s="60">
        <f t="shared" si="3"/>
        <v>69921.268500000006</v>
      </c>
      <c r="H22" s="65">
        <f t="shared" si="3"/>
        <v>42728005.550916232</v>
      </c>
      <c r="I22" s="65">
        <f>SUM(I23:I28)</f>
        <v>3029727.6080260081</v>
      </c>
      <c r="J22" s="65">
        <f>SUM(J23:J28)</f>
        <v>4177865.1921638334</v>
      </c>
      <c r="K22" s="65">
        <f>SUM(K23:K28)</f>
        <v>4298157.6237390572</v>
      </c>
    </row>
    <row r="23" spans="3:11" s="1" customFormat="1">
      <c r="C23" s="18" t="s">
        <v>53</v>
      </c>
      <c r="D23" s="61">
        <v>9.7600000000000016</v>
      </c>
      <c r="E23" s="61">
        <v>1.0600000000000003</v>
      </c>
      <c r="F23" s="61">
        <v>0.58000000000000018</v>
      </c>
      <c r="G23" s="61">
        <v>0.62000000000000022</v>
      </c>
      <c r="H23" s="62">
        <v>574.8900000000001</v>
      </c>
      <c r="I23" s="62">
        <v>63.65</v>
      </c>
      <c r="J23" s="62">
        <v>36.040000000000006</v>
      </c>
      <c r="K23" s="62">
        <v>36.720000000000006</v>
      </c>
    </row>
    <row r="24" spans="3:11" s="16" customFormat="1">
      <c r="C24" s="18" t="s">
        <v>52</v>
      </c>
      <c r="D24" s="61">
        <v>12573.328580000001</v>
      </c>
      <c r="E24" s="61">
        <v>1148.3400000000001</v>
      </c>
      <c r="F24" s="61">
        <v>2268.0299999999997</v>
      </c>
      <c r="G24" s="61">
        <v>1222.2399999999998</v>
      </c>
      <c r="H24" s="62">
        <v>133345.09318574399</v>
      </c>
      <c r="I24" s="62">
        <v>8142.5199999999995</v>
      </c>
      <c r="J24" s="62">
        <v>41011.49</v>
      </c>
      <c r="K24" s="62">
        <v>23010.46</v>
      </c>
    </row>
    <row r="25" spans="3:11" s="1" customFormat="1">
      <c r="C25" s="8" t="s">
        <v>72</v>
      </c>
      <c r="D25" s="61">
        <v>46625.245080000001</v>
      </c>
      <c r="E25" s="61">
        <v>3038.4500000000007</v>
      </c>
      <c r="F25" s="61">
        <v>4848.1299999999992</v>
      </c>
      <c r="G25" s="61">
        <v>4557.01</v>
      </c>
      <c r="H25" s="62">
        <v>4171037.4708114001</v>
      </c>
      <c r="I25" s="62">
        <v>284110.79000000004</v>
      </c>
      <c r="J25" s="62">
        <v>452328.11999999994</v>
      </c>
      <c r="K25" s="62">
        <v>443776.04000000004</v>
      </c>
    </row>
    <row r="26" spans="3:11" s="16" customFormat="1">
      <c r="C26" s="18" t="s">
        <v>73</v>
      </c>
      <c r="D26" s="61">
        <v>18757.816730000002</v>
      </c>
      <c r="E26" s="61">
        <v>1498.1200000000001</v>
      </c>
      <c r="F26" s="61">
        <v>1794.53</v>
      </c>
      <c r="G26" s="61">
        <v>1489.9900000000002</v>
      </c>
      <c r="H26" s="62">
        <v>1281685.4274510478</v>
      </c>
      <c r="I26" s="62">
        <v>92266.35</v>
      </c>
      <c r="J26" s="62">
        <v>97341.4</v>
      </c>
      <c r="K26" s="62">
        <v>100908.9</v>
      </c>
    </row>
    <row r="27" spans="3:11" s="1" customFormat="1">
      <c r="C27" s="8" t="s">
        <v>74</v>
      </c>
      <c r="D27" s="61">
        <v>40407.290529999998</v>
      </c>
      <c r="E27" s="61">
        <v>2923.2694099999999</v>
      </c>
      <c r="F27" s="66">
        <v>3813.3448600000002</v>
      </c>
      <c r="G27" s="66">
        <v>4022.3285000000001</v>
      </c>
      <c r="H27" s="62">
        <v>28725462.789696448</v>
      </c>
      <c r="I27" s="62">
        <v>2097771.1380260084</v>
      </c>
      <c r="J27" s="62">
        <v>2546927.6121638338</v>
      </c>
      <c r="K27" s="62">
        <v>2716012.883739057</v>
      </c>
    </row>
    <row r="28" spans="3:11" s="1" customFormat="1">
      <c r="C28" s="8" t="s">
        <v>75</v>
      </c>
      <c r="D28" s="61">
        <v>459561.30102000001</v>
      </c>
      <c r="E28" s="61">
        <v>28075.16</v>
      </c>
      <c r="F28" s="61">
        <v>59462.889999999992</v>
      </c>
      <c r="G28" s="61">
        <v>58629.08</v>
      </c>
      <c r="H28" s="62">
        <v>8415899.8797715884</v>
      </c>
      <c r="I28" s="62">
        <v>547373.1599999998</v>
      </c>
      <c r="J28" s="62">
        <v>1040220.5299999999</v>
      </c>
      <c r="K28" s="62">
        <v>1014412.6200000001</v>
      </c>
    </row>
    <row r="29" spans="3:11" s="1" customFormat="1">
      <c r="C29" s="8" t="s">
        <v>76</v>
      </c>
      <c r="D29" s="61">
        <v>11.990810000000002</v>
      </c>
      <c r="E29" s="61">
        <v>1.0293300000000001</v>
      </c>
      <c r="F29" s="61">
        <v>0.99604000000000004</v>
      </c>
      <c r="G29" s="61">
        <v>0.99136000000000002</v>
      </c>
      <c r="H29" s="62">
        <v>176.55602200000001</v>
      </c>
      <c r="I29" s="62">
        <v>16.008300600000002</v>
      </c>
      <c r="J29" s="62">
        <v>13.910137696000001</v>
      </c>
      <c r="K29" s="62">
        <v>12.475920799999995</v>
      </c>
    </row>
    <row r="30" spans="3:11" s="1" customFormat="1">
      <c r="C30" s="24" t="s">
        <v>51</v>
      </c>
      <c r="D30" s="60">
        <f>SUM(D31:D33)</f>
        <v>12189.487010000001</v>
      </c>
      <c r="E30" s="60">
        <f t="shared" ref="E30:K30" si="4">SUM(E31:E33)</f>
        <v>981.69798000000026</v>
      </c>
      <c r="F30" s="60">
        <f t="shared" si="4"/>
        <v>1177.3153300000001</v>
      </c>
      <c r="G30" s="60">
        <f t="shared" si="4"/>
        <v>1225.9560900000001</v>
      </c>
      <c r="H30" s="65">
        <f>SUM(H31:H33)</f>
        <v>1034443.535407667</v>
      </c>
      <c r="I30" s="65">
        <f t="shared" si="4"/>
        <v>86759.111761375985</v>
      </c>
      <c r="J30" s="65">
        <f t="shared" si="4"/>
        <v>95541.506025386014</v>
      </c>
      <c r="K30" s="65">
        <f t="shared" si="4"/>
        <v>100325.47508831898</v>
      </c>
    </row>
    <row r="31" spans="3:11" s="1" customFormat="1">
      <c r="C31" s="8" t="s">
        <v>50</v>
      </c>
      <c r="D31" s="61">
        <v>227.73</v>
      </c>
      <c r="E31" s="61">
        <v>17.66</v>
      </c>
      <c r="F31" s="61">
        <v>17.810000000000002</v>
      </c>
      <c r="G31" s="61">
        <v>39.82</v>
      </c>
      <c r="H31" s="67">
        <v>6113.4891810000008</v>
      </c>
      <c r="I31" s="67">
        <v>416.67999999999995</v>
      </c>
      <c r="J31" s="67">
        <v>571.33999999999992</v>
      </c>
      <c r="K31" s="67">
        <v>1048.9799999999998</v>
      </c>
    </row>
    <row r="32" spans="3:11" s="16" customFormat="1">
      <c r="C32" s="18" t="s">
        <v>77</v>
      </c>
      <c r="D32" s="61">
        <v>10754.73962</v>
      </c>
      <c r="E32" s="27">
        <v>878.72657000000027</v>
      </c>
      <c r="F32" s="27">
        <v>1018.0500000000001</v>
      </c>
      <c r="G32" s="27">
        <v>1048.1400000000001</v>
      </c>
      <c r="H32" s="67">
        <v>1026640.553956246</v>
      </c>
      <c r="I32" s="35">
        <v>86214.750020345993</v>
      </c>
      <c r="J32" s="35">
        <v>94751.720000000016</v>
      </c>
      <c r="K32" s="35">
        <v>99060.069999999992</v>
      </c>
    </row>
    <row r="33" spans="3:11" s="1" customFormat="1">
      <c r="C33" s="18" t="s">
        <v>78</v>
      </c>
      <c r="D33" s="61">
        <v>1207.0173900000002</v>
      </c>
      <c r="E33" s="61">
        <v>85.311409999999995</v>
      </c>
      <c r="F33" s="61">
        <v>141.45533</v>
      </c>
      <c r="G33" s="61">
        <v>137.99609000000001</v>
      </c>
      <c r="H33" s="67">
        <v>1689.4922704209996</v>
      </c>
      <c r="I33" s="67">
        <v>127.68174103</v>
      </c>
      <c r="J33" s="67">
        <v>218.44602538599997</v>
      </c>
      <c r="K33" s="67">
        <v>216.425088319</v>
      </c>
    </row>
    <row r="34" spans="3:11" s="1" customFormat="1">
      <c r="C34" s="21" t="s">
        <v>49</v>
      </c>
      <c r="D34" s="68">
        <f>D35+D38</f>
        <v>61782.931389999998</v>
      </c>
      <c r="E34" s="68">
        <f t="shared" ref="E34:K34" si="5">E35+E38</f>
        <v>4493.7502100000002</v>
      </c>
      <c r="F34" s="68">
        <f>F35+F38</f>
        <v>5698.2535900000003</v>
      </c>
      <c r="G34" s="68">
        <f>G35+G38</f>
        <v>5378.7894299999998</v>
      </c>
      <c r="H34" s="65">
        <f>H35+H38</f>
        <v>1701850.9392770503</v>
      </c>
      <c r="I34" s="65">
        <f t="shared" si="5"/>
        <v>113789.59258017142</v>
      </c>
      <c r="J34" s="65">
        <f t="shared" si="5"/>
        <v>179520.18477675697</v>
      </c>
      <c r="K34" s="65">
        <f t="shared" si="5"/>
        <v>169753.89766027685</v>
      </c>
    </row>
    <row r="35" spans="3:11" s="1" customFormat="1">
      <c r="C35" s="21" t="s">
        <v>48</v>
      </c>
      <c r="D35" s="68">
        <f t="shared" ref="D35:K35" si="6">D36+D37</f>
        <v>22398.823189999999</v>
      </c>
      <c r="E35" s="68">
        <f t="shared" si="6"/>
        <v>1547.0094199999999</v>
      </c>
      <c r="F35" s="68">
        <f t="shared" si="6"/>
        <v>2378.03107</v>
      </c>
      <c r="G35" s="68">
        <f t="shared" si="6"/>
        <v>2279.4572799999996</v>
      </c>
      <c r="H35" s="65">
        <f t="shared" si="6"/>
        <v>971637.68277426134</v>
      </c>
      <c r="I35" s="65">
        <f t="shared" si="6"/>
        <v>62746.021238331377</v>
      </c>
      <c r="J35" s="65">
        <f t="shared" si="6"/>
        <v>113693.59417318797</v>
      </c>
      <c r="K35" s="65">
        <f t="shared" si="6"/>
        <v>108751.63364999689</v>
      </c>
    </row>
    <row r="36" spans="3:11" s="1" customFormat="1">
      <c r="C36" s="18" t="s">
        <v>47</v>
      </c>
      <c r="D36" s="61">
        <v>11124.593457500001</v>
      </c>
      <c r="E36" s="61">
        <v>690.39555250000001</v>
      </c>
      <c r="F36" s="61">
        <v>1220.26225</v>
      </c>
      <c r="G36" s="61">
        <v>1210.5071399999999</v>
      </c>
      <c r="H36" s="64">
        <v>380643.41307858197</v>
      </c>
      <c r="I36" s="64">
        <v>23977.021726869905</v>
      </c>
      <c r="J36" s="64">
        <v>42265.612566146003</v>
      </c>
      <c r="K36" s="64">
        <v>40465.51333421567</v>
      </c>
    </row>
    <row r="37" spans="3:11" s="1" customFormat="1">
      <c r="C37" s="18" t="s">
        <v>46</v>
      </c>
      <c r="D37" s="69">
        <v>11274.229732499998</v>
      </c>
      <c r="E37" s="69">
        <v>856.61386749999997</v>
      </c>
      <c r="F37" s="61">
        <v>1157.76882</v>
      </c>
      <c r="G37" s="61">
        <v>1068.9501399999999</v>
      </c>
      <c r="H37" s="64">
        <v>590994.26969567942</v>
      </c>
      <c r="I37" s="64">
        <v>38768.999511461472</v>
      </c>
      <c r="J37" s="64">
        <v>71427.981607041977</v>
      </c>
      <c r="K37" s="64">
        <v>68286.120315781227</v>
      </c>
    </row>
    <row r="38" spans="3:11" s="1" customFormat="1">
      <c r="C38" s="21" t="s">
        <v>45</v>
      </c>
      <c r="D38" s="68">
        <f t="shared" ref="D38:K38" si="7">D39+D40</f>
        <v>39384.108200000002</v>
      </c>
      <c r="E38" s="68">
        <f t="shared" si="7"/>
        <v>2946.7407899999998</v>
      </c>
      <c r="F38" s="68">
        <f t="shared" si="7"/>
        <v>3320.2225199999998</v>
      </c>
      <c r="G38" s="68">
        <f t="shared" si="7"/>
        <v>3099.3321500000002</v>
      </c>
      <c r="H38" s="65">
        <f t="shared" si="7"/>
        <v>730213.25650278898</v>
      </c>
      <c r="I38" s="65">
        <f t="shared" si="7"/>
        <v>51043.571341840048</v>
      </c>
      <c r="J38" s="65">
        <f t="shared" si="7"/>
        <v>65826.590603569013</v>
      </c>
      <c r="K38" s="65">
        <f t="shared" si="7"/>
        <v>61002.264010279978</v>
      </c>
    </row>
    <row r="39" spans="3:11" s="1" customFormat="1">
      <c r="C39" s="18" t="s">
        <v>44</v>
      </c>
      <c r="D39" s="69">
        <v>22967.103760809274</v>
      </c>
      <c r="E39" s="70">
        <v>1505.0948353270337</v>
      </c>
      <c r="F39" s="61">
        <v>2150.2811499999998</v>
      </c>
      <c r="G39" s="61">
        <v>2012.8983900000001</v>
      </c>
      <c r="H39" s="64">
        <v>451550.32706516556</v>
      </c>
      <c r="I39" s="64">
        <v>28743.27857886397</v>
      </c>
      <c r="J39" s="64">
        <v>44272.548062580012</v>
      </c>
      <c r="K39" s="64">
        <v>39876.746137500239</v>
      </c>
    </row>
    <row r="40" spans="3:11" s="34" customFormat="1">
      <c r="C40" s="33" t="s">
        <v>43</v>
      </c>
      <c r="D40" s="69">
        <v>16417.004439190725</v>
      </c>
      <c r="E40" s="70">
        <v>1441.6459546729664</v>
      </c>
      <c r="F40" s="61">
        <v>1169.94137</v>
      </c>
      <c r="G40" s="61">
        <v>1086.4337599999999</v>
      </c>
      <c r="H40" s="64">
        <v>278662.92943762348</v>
      </c>
      <c r="I40" s="64">
        <v>22300.292762976078</v>
      </c>
      <c r="J40" s="64">
        <v>21554.042540989001</v>
      </c>
      <c r="K40" s="64">
        <v>21125.517872779736</v>
      </c>
    </row>
    <row r="41" spans="3:11" s="1" customFormat="1">
      <c r="C41" s="21" t="s">
        <v>42</v>
      </c>
      <c r="D41" s="68">
        <f t="shared" ref="D41:K41" si="8">D42+D43</f>
        <v>65782.750469999999</v>
      </c>
      <c r="E41" s="68">
        <f t="shared" si="8"/>
        <v>4585.9233199999999</v>
      </c>
      <c r="F41" s="68">
        <f t="shared" si="8"/>
        <v>6529.1110799999997</v>
      </c>
      <c r="G41" s="68">
        <f t="shared" si="8"/>
        <v>6258.0257300000003</v>
      </c>
      <c r="H41" s="28">
        <f t="shared" si="8"/>
        <v>279416.42169010954</v>
      </c>
      <c r="I41" s="28">
        <f t="shared" si="8"/>
        <v>18656.756827104753</v>
      </c>
      <c r="J41" s="28">
        <f t="shared" si="8"/>
        <v>25698.364464535265</v>
      </c>
      <c r="K41" s="28">
        <f t="shared" si="8"/>
        <v>24738.198901918171</v>
      </c>
    </row>
    <row r="42" spans="3:11" s="1" customFormat="1">
      <c r="C42" s="18" t="s">
        <v>41</v>
      </c>
      <c r="D42" s="61">
        <v>53013.858869999996</v>
      </c>
      <c r="E42" s="61">
        <v>3906.0181799999996</v>
      </c>
      <c r="F42" s="61">
        <v>5198.0602699999999</v>
      </c>
      <c r="G42" s="61">
        <v>4979.19308</v>
      </c>
      <c r="H42" s="71">
        <v>220183.3287174264</v>
      </c>
      <c r="I42" s="71">
        <v>15848.864963598755</v>
      </c>
      <c r="J42" s="62">
        <v>19616.401146160002</v>
      </c>
      <c r="K42" s="62">
        <v>18488.216020958022</v>
      </c>
    </row>
    <row r="43" spans="3:11" s="1" customFormat="1">
      <c r="C43" s="21" t="s">
        <v>40</v>
      </c>
      <c r="D43" s="68">
        <f>D44+D45</f>
        <v>12768.891599999999</v>
      </c>
      <c r="E43" s="68">
        <f t="shared" ref="E43:K43" si="9">E44+E45</f>
        <v>679.90514000000019</v>
      </c>
      <c r="F43" s="68">
        <f t="shared" si="9"/>
        <v>1331.05081</v>
      </c>
      <c r="G43" s="68">
        <f t="shared" si="9"/>
        <v>1278.8326500000001</v>
      </c>
      <c r="H43" s="28">
        <f t="shared" si="9"/>
        <v>59233.092972683138</v>
      </c>
      <c r="I43" s="28">
        <f t="shared" si="9"/>
        <v>2807.8918635059972</v>
      </c>
      <c r="J43" s="28">
        <f t="shared" si="9"/>
        <v>6081.963318375263</v>
      </c>
      <c r="K43" s="28">
        <f t="shared" si="9"/>
        <v>6249.9828809601486</v>
      </c>
    </row>
    <row r="44" spans="3:11" s="1" customFormat="1">
      <c r="C44" s="18" t="s">
        <v>39</v>
      </c>
      <c r="D44" s="72">
        <v>1116.1591026799999</v>
      </c>
      <c r="E44" s="72">
        <v>50.544403360000011</v>
      </c>
      <c r="F44" s="73">
        <v>92.796660000000003</v>
      </c>
      <c r="G44" s="73">
        <v>87.217510000000004</v>
      </c>
      <c r="H44" s="71">
        <v>19546.195951503949</v>
      </c>
      <c r="I44" s="71">
        <v>667.40465789950508</v>
      </c>
      <c r="J44" s="62">
        <v>1335.8228294070727</v>
      </c>
      <c r="K44" s="62">
        <v>1300.84790662501</v>
      </c>
    </row>
    <row r="45" spans="3:11" s="1" customFormat="1">
      <c r="C45" s="18" t="s">
        <v>38</v>
      </c>
      <c r="D45" s="72">
        <v>11652.732497319999</v>
      </c>
      <c r="E45" s="72">
        <v>629.36073664000014</v>
      </c>
      <c r="F45" s="73">
        <v>1238.25415</v>
      </c>
      <c r="G45" s="61">
        <v>1191.6151400000001</v>
      </c>
      <c r="H45" s="71">
        <v>39686.897021179189</v>
      </c>
      <c r="I45" s="71">
        <v>2140.4872056064919</v>
      </c>
      <c r="J45" s="62">
        <v>4746.1404889681908</v>
      </c>
      <c r="K45" s="62">
        <v>4949.1349743351384</v>
      </c>
    </row>
    <row r="46" spans="3:11" s="1" customFormat="1">
      <c r="C46" s="21" t="s">
        <v>37</v>
      </c>
      <c r="D46" s="68">
        <f>D47+D48</f>
        <v>6999.1221100000002</v>
      </c>
      <c r="E46" s="68">
        <f t="shared" ref="E46:K46" si="10">E47+E48</f>
        <v>511.38</v>
      </c>
      <c r="F46" s="68">
        <f t="shared" si="10"/>
        <v>590.44000000000005</v>
      </c>
      <c r="G46" s="68">
        <f t="shared" si="10"/>
        <v>593.72</v>
      </c>
      <c r="H46" s="28">
        <f>H47+H48</f>
        <v>6650332.5654518325</v>
      </c>
      <c r="I46" s="28">
        <f t="shared" si="10"/>
        <v>477429.9499999999</v>
      </c>
      <c r="J46" s="28">
        <f t="shared" si="10"/>
        <v>594561.62</v>
      </c>
      <c r="K46" s="28">
        <f t="shared" si="10"/>
        <v>599195.92000000016</v>
      </c>
    </row>
    <row r="47" spans="3:11" s="1" customFormat="1">
      <c r="C47" s="18" t="s">
        <v>36</v>
      </c>
      <c r="D47" s="73">
        <v>6999.1221100000002</v>
      </c>
      <c r="E47" s="72">
        <v>511.38</v>
      </c>
      <c r="F47" s="73">
        <v>590.44000000000005</v>
      </c>
      <c r="G47" s="73">
        <v>593.72</v>
      </c>
      <c r="H47" s="62">
        <v>6650332.5654518325</v>
      </c>
      <c r="I47" s="71">
        <v>477429.9499999999</v>
      </c>
      <c r="J47" s="62">
        <v>594561.62</v>
      </c>
      <c r="K47" s="62">
        <v>599195.92000000016</v>
      </c>
    </row>
    <row r="48" spans="3:11" s="1" customFormat="1">
      <c r="C48" s="18" t="s">
        <v>35</v>
      </c>
      <c r="D48" s="61">
        <v>0</v>
      </c>
      <c r="E48" s="61">
        <v>0</v>
      </c>
      <c r="F48" s="61">
        <v>0</v>
      </c>
      <c r="G48" s="61">
        <v>0</v>
      </c>
      <c r="H48" s="62">
        <v>0</v>
      </c>
      <c r="I48" s="62">
        <v>0</v>
      </c>
      <c r="J48" s="62">
        <v>0</v>
      </c>
      <c r="K48" s="62">
        <v>0</v>
      </c>
    </row>
    <row r="49" spans="3:11" s="1" customFormat="1">
      <c r="C49" s="26" t="s">
        <v>34</v>
      </c>
      <c r="D49" s="68">
        <f>D22+D30+D34+D41+D46</f>
        <v>724689.03292000003</v>
      </c>
      <c r="E49" s="68">
        <f t="shared" ref="E49:J49" si="11">E22+E30+E34+E41+E46</f>
        <v>47257.150919999993</v>
      </c>
      <c r="F49" s="68">
        <f>F22+F30+F34+F41+F46</f>
        <v>86182.624859999982</v>
      </c>
      <c r="G49" s="68">
        <f>G22+G30+G34+G41+G46</f>
        <v>83377.759750000012</v>
      </c>
      <c r="H49" s="65">
        <f>H22+H30+H34+H41+H46</f>
        <v>52394049.012742892</v>
      </c>
      <c r="I49" s="65">
        <f t="shared" si="11"/>
        <v>3726363.0191946598</v>
      </c>
      <c r="J49" s="65">
        <f t="shared" si="11"/>
        <v>5073186.8674305119</v>
      </c>
      <c r="K49" s="65">
        <f>K22+K30+K34+K41+K46</f>
        <v>5192171.1153895706</v>
      </c>
    </row>
    <row r="50" spans="3:11" s="1" customFormat="1">
      <c r="C50" s="26" t="s">
        <v>33</v>
      </c>
      <c r="D50" s="68">
        <f t="shared" ref="D50:K50" si="12">D18+D22+D30+D34+D41+D46</f>
        <v>726767.42472000001</v>
      </c>
      <c r="E50" s="68">
        <f t="shared" si="12"/>
        <v>47411.286429999993</v>
      </c>
      <c r="F50" s="68">
        <f t="shared" si="12"/>
        <v>86378.345479999989</v>
      </c>
      <c r="G50" s="68">
        <f t="shared" si="12"/>
        <v>83572.175060000009</v>
      </c>
      <c r="H50" s="65">
        <f>H18+H22+H30+H34+H41+H46</f>
        <v>181051565.48406452</v>
      </c>
      <c r="I50" s="65">
        <f t="shared" si="12"/>
        <v>13923352.461528486</v>
      </c>
      <c r="J50" s="65">
        <f t="shared" si="12"/>
        <v>16257133.839466531</v>
      </c>
      <c r="K50" s="65">
        <f t="shared" si="12"/>
        <v>17548224.647863325</v>
      </c>
    </row>
    <row r="51" spans="3:11" s="1" customFormat="1">
      <c r="C51" s="26" t="s">
        <v>32</v>
      </c>
      <c r="D51" s="68">
        <f t="shared" ref="D51:K51" si="13">D18+D22+D30+D34+D41</f>
        <v>719768.30261000001</v>
      </c>
      <c r="E51" s="68">
        <f t="shared" si="13"/>
        <v>46899.906429999995</v>
      </c>
      <c r="F51" s="68">
        <f t="shared" si="13"/>
        <v>85787.905479999987</v>
      </c>
      <c r="G51" s="68">
        <f t="shared" si="13"/>
        <v>82978.455060000008</v>
      </c>
      <c r="H51" s="65">
        <f>H18+H22+H30+H34+H41</f>
        <v>174401232.91861269</v>
      </c>
      <c r="I51" s="65">
        <f t="shared" si="13"/>
        <v>13445922.511528486</v>
      </c>
      <c r="J51" s="65">
        <f t="shared" si="13"/>
        <v>15662572.219466532</v>
      </c>
      <c r="K51" s="65">
        <f t="shared" si="13"/>
        <v>16949028.727863323</v>
      </c>
    </row>
    <row r="52" spans="3:11" s="1" customFormat="1">
      <c r="C52" s="80" t="s">
        <v>31</v>
      </c>
      <c r="D52" s="80"/>
      <c r="E52" s="80"/>
      <c r="F52" s="80"/>
      <c r="G52" s="80"/>
      <c r="H52" s="80"/>
      <c r="I52" s="80"/>
      <c r="J52" s="80"/>
      <c r="K52" s="80"/>
    </row>
    <row r="53" spans="3:11" s="1" customFormat="1">
      <c r="C53" s="81"/>
      <c r="D53" s="81" t="s">
        <v>30</v>
      </c>
      <c r="E53" s="81"/>
      <c r="F53" s="81"/>
      <c r="G53" s="81"/>
      <c r="H53" s="81" t="s">
        <v>29</v>
      </c>
      <c r="I53" s="81"/>
      <c r="J53" s="81"/>
      <c r="K53" s="81"/>
    </row>
    <row r="54" spans="3:11" s="1" customFormat="1">
      <c r="C54" s="81"/>
      <c r="D54" s="77" t="s">
        <v>84</v>
      </c>
      <c r="E54" s="78" t="s">
        <v>87</v>
      </c>
      <c r="F54" s="48">
        <v>2022</v>
      </c>
      <c r="G54" s="48">
        <v>2022</v>
      </c>
      <c r="H54" s="77" t="s">
        <v>84</v>
      </c>
      <c r="I54" s="78" t="s">
        <v>87</v>
      </c>
      <c r="J54" s="48">
        <v>2022</v>
      </c>
      <c r="K54" s="48">
        <v>2022</v>
      </c>
    </row>
    <row r="55" spans="3:11" s="1" customFormat="1">
      <c r="C55" s="81"/>
      <c r="D55" s="77"/>
      <c r="E55" s="78"/>
      <c r="F55" s="48" t="s">
        <v>86</v>
      </c>
      <c r="G55" s="48" t="s">
        <v>88</v>
      </c>
      <c r="H55" s="77"/>
      <c r="I55" s="78"/>
      <c r="J55" s="48" t="s">
        <v>86</v>
      </c>
      <c r="K55" s="48" t="s">
        <v>88</v>
      </c>
    </row>
    <row r="56" spans="3:11" s="1" customFormat="1">
      <c r="C56" s="81"/>
      <c r="D56" s="48">
        <v>1</v>
      </c>
      <c r="E56" s="48">
        <v>2</v>
      </c>
      <c r="F56" s="48">
        <v>3</v>
      </c>
      <c r="G56" s="48">
        <v>4</v>
      </c>
      <c r="H56" s="48">
        <v>1</v>
      </c>
      <c r="I56" s="48">
        <v>2</v>
      </c>
      <c r="J56" s="48">
        <v>3</v>
      </c>
      <c r="K56" s="48">
        <v>4</v>
      </c>
    </row>
    <row r="57" spans="3:11" s="1" customFormat="1">
      <c r="C57" s="14" t="s">
        <v>28</v>
      </c>
      <c r="D57" s="13"/>
      <c r="E57" s="13"/>
      <c r="F57" s="13"/>
      <c r="G57" s="13"/>
      <c r="H57" s="13"/>
      <c r="I57" s="13"/>
      <c r="J57" s="13"/>
      <c r="K57" s="13"/>
    </row>
    <row r="58" spans="3:11" s="1" customFormat="1">
      <c r="C58" s="24" t="s">
        <v>27</v>
      </c>
      <c r="D58" s="9">
        <f>D59+D60</f>
        <v>507531.37444430002</v>
      </c>
      <c r="E58" s="9">
        <f t="shared" ref="E58:K58" si="14">E59+E60</f>
        <v>32127.105230000001</v>
      </c>
      <c r="F58" s="9">
        <f t="shared" si="14"/>
        <v>64186.290110000002</v>
      </c>
      <c r="G58" s="9">
        <f t="shared" si="14"/>
        <v>62579.106695000002</v>
      </c>
      <c r="H58" s="36">
        <f t="shared" si="14"/>
        <v>14973394.676785918</v>
      </c>
      <c r="I58" s="36">
        <f t="shared" si="14"/>
        <v>1033734.7061203539</v>
      </c>
      <c r="J58" s="36">
        <f t="shared" si="14"/>
        <v>1753658.2233209417</v>
      </c>
      <c r="K58" s="36">
        <f t="shared" si="14"/>
        <v>1714906.9290055928</v>
      </c>
    </row>
    <row r="59" spans="3:11" s="1" customFormat="1">
      <c r="C59" s="18" t="s">
        <v>26</v>
      </c>
      <c r="D59" s="37">
        <v>40805.690611999999</v>
      </c>
      <c r="E59" s="37">
        <v>2829.5752900000002</v>
      </c>
      <c r="F59" s="37">
        <v>4617.47912</v>
      </c>
      <c r="G59" s="37">
        <v>4309.4923699999999</v>
      </c>
      <c r="H59" s="38">
        <v>2726359.8129309099</v>
      </c>
      <c r="I59" s="38">
        <v>196263.54467840609</v>
      </c>
      <c r="J59" s="38">
        <v>318478.27067463478</v>
      </c>
      <c r="K59" s="38">
        <v>305102.8941850441</v>
      </c>
    </row>
    <row r="60" spans="3:11" s="1" customFormat="1">
      <c r="C60" s="18" t="s">
        <v>25</v>
      </c>
      <c r="D60" s="37">
        <v>466725.68383230001</v>
      </c>
      <c r="E60" s="49">
        <v>29297.52994</v>
      </c>
      <c r="F60" s="37">
        <v>59568.810989999998</v>
      </c>
      <c r="G60" s="37">
        <v>58269.614325000002</v>
      </c>
      <c r="H60" s="38">
        <v>12247034.863855008</v>
      </c>
      <c r="I60" s="50">
        <v>837471.1614419478</v>
      </c>
      <c r="J60" s="38">
        <v>1435179.9526463069</v>
      </c>
      <c r="K60" s="38">
        <v>1409804.0348205487</v>
      </c>
    </row>
    <row r="61" spans="3:11" s="1" customFormat="1" ht="25.5">
      <c r="C61" s="24" t="s">
        <v>24</v>
      </c>
      <c r="D61" s="9">
        <f t="shared" ref="D61:K61" si="15">D62+D63</f>
        <v>40726.589847099996</v>
      </c>
      <c r="E61" s="9">
        <f t="shared" si="15"/>
        <v>3055.2575299999999</v>
      </c>
      <c r="F61" s="9">
        <f t="shared" si="15"/>
        <v>3751.5297599999999</v>
      </c>
      <c r="G61" s="9">
        <f t="shared" si="15"/>
        <v>3550.8331400000002</v>
      </c>
      <c r="H61" s="36">
        <f t="shared" si="15"/>
        <v>83159995.764477015</v>
      </c>
      <c r="I61" s="36">
        <f t="shared" si="15"/>
        <v>6709926.3708083108</v>
      </c>
      <c r="J61" s="36">
        <f t="shared" si="15"/>
        <v>7259551.3154745894</v>
      </c>
      <c r="K61" s="36">
        <f t="shared" si="15"/>
        <v>8206144.0698014749</v>
      </c>
    </row>
    <row r="62" spans="3:11" s="1" customFormat="1">
      <c r="C62" s="8" t="s">
        <v>23</v>
      </c>
      <c r="D62" s="37">
        <v>9583.3223170999991</v>
      </c>
      <c r="E62" s="37">
        <v>705.17047000000002</v>
      </c>
      <c r="F62" s="37">
        <v>993.68890999999985</v>
      </c>
      <c r="G62" s="37">
        <v>866.16544999999996</v>
      </c>
      <c r="H62" s="45">
        <v>52142582.30522114</v>
      </c>
      <c r="I62" s="45">
        <v>4355974.8933631126</v>
      </c>
      <c r="J62" s="45">
        <v>4340071.2487065606</v>
      </c>
      <c r="K62" s="45">
        <v>5134602.6348771751</v>
      </c>
    </row>
    <row r="63" spans="3:11" s="1" customFormat="1">
      <c r="C63" s="8" t="s">
        <v>22</v>
      </c>
      <c r="D63" s="37">
        <v>31143.267529999997</v>
      </c>
      <c r="E63" s="37">
        <v>2350.0870599999998</v>
      </c>
      <c r="F63" s="37">
        <v>2757.84085</v>
      </c>
      <c r="G63" s="37">
        <v>2684.6676900000002</v>
      </c>
      <c r="H63" s="45">
        <v>31017413.459255882</v>
      </c>
      <c r="I63" s="45">
        <v>2353951.4774451978</v>
      </c>
      <c r="J63" s="45">
        <v>2919480.0667680288</v>
      </c>
      <c r="K63" s="45">
        <v>3071541.4349242998</v>
      </c>
    </row>
    <row r="64" spans="3:11" s="1" customFormat="1">
      <c r="C64" s="14" t="s">
        <v>21</v>
      </c>
      <c r="D64" s="23"/>
      <c r="E64" s="23"/>
      <c r="F64" s="22"/>
      <c r="G64" s="22"/>
      <c r="H64" s="43"/>
      <c r="I64" s="43"/>
      <c r="J64" s="44"/>
      <c r="K64" s="44"/>
    </row>
    <row r="65" spans="3:11" s="1" customFormat="1">
      <c r="C65" s="21" t="s">
        <v>20</v>
      </c>
      <c r="D65" s="9">
        <f t="shared" ref="D65:K65" si="16">D66+D67+D68</f>
        <v>65287.626470000003</v>
      </c>
      <c r="E65" s="9">
        <f>E66+E67+E68</f>
        <v>4761.6883200000002</v>
      </c>
      <c r="F65" s="9">
        <f t="shared" si="16"/>
        <v>5872.2724699999999</v>
      </c>
      <c r="G65" s="9">
        <f>G66+G67+G68</f>
        <v>5734.3601599999993</v>
      </c>
      <c r="H65" s="36">
        <f t="shared" si="16"/>
        <v>3111947.7632517065</v>
      </c>
      <c r="I65" s="36">
        <f t="shared" si="16"/>
        <v>229638.07034793808</v>
      </c>
      <c r="J65" s="36">
        <f t="shared" si="16"/>
        <v>280266.83398784872</v>
      </c>
      <c r="K65" s="36">
        <f t="shared" si="16"/>
        <v>271367.7165534448</v>
      </c>
    </row>
    <row r="66" spans="3:11" s="1" customFormat="1">
      <c r="C66" s="18" t="s">
        <v>19</v>
      </c>
      <c r="D66" s="7">
        <v>62.372780000000006</v>
      </c>
      <c r="E66" s="7">
        <v>4.31447</v>
      </c>
      <c r="F66" s="7">
        <v>6.6447500000000002</v>
      </c>
      <c r="G66" s="7">
        <v>6.7876200000000004</v>
      </c>
      <c r="H66" s="45">
        <v>3130.2990601579904</v>
      </c>
      <c r="I66" s="45">
        <v>218.64612942799997</v>
      </c>
      <c r="J66" s="45">
        <v>328.07773387599997</v>
      </c>
      <c r="K66" s="45">
        <v>335.66343190200001</v>
      </c>
    </row>
    <row r="67" spans="3:11" s="1" customFormat="1">
      <c r="C67" s="18" t="s">
        <v>18</v>
      </c>
      <c r="D67" s="7">
        <v>64898.803810000005</v>
      </c>
      <c r="E67" s="7">
        <v>4735.37691</v>
      </c>
      <c r="F67" s="7">
        <v>5832.8381099999997</v>
      </c>
      <c r="G67" s="7">
        <v>5694.3680299999996</v>
      </c>
      <c r="H67" s="45">
        <v>3097741.0132004521</v>
      </c>
      <c r="I67" s="45">
        <v>228680.93598017807</v>
      </c>
      <c r="J67" s="45">
        <v>278832.90926349902</v>
      </c>
      <c r="K67" s="45">
        <v>269935.70898218406</v>
      </c>
    </row>
    <row r="68" spans="3:11" s="1" customFormat="1">
      <c r="C68" s="18" t="s">
        <v>17</v>
      </c>
      <c r="D68" s="7">
        <v>326.44988000000001</v>
      </c>
      <c r="E68" s="7">
        <v>21.996939999999999</v>
      </c>
      <c r="F68" s="7">
        <v>32.789610000000003</v>
      </c>
      <c r="G68" s="7">
        <v>33.204509999999999</v>
      </c>
      <c r="H68" s="45">
        <v>11076.45099109647</v>
      </c>
      <c r="I68" s="45">
        <v>738.48823833201118</v>
      </c>
      <c r="J68" s="45">
        <v>1105.8469904737069</v>
      </c>
      <c r="K68" s="45">
        <v>1096.3441393587</v>
      </c>
    </row>
    <row r="69" spans="3:11" s="1" customFormat="1">
      <c r="C69" s="21" t="s">
        <v>16</v>
      </c>
      <c r="D69" s="9">
        <f t="shared" ref="D69:I69" si="17">D70+D71</f>
        <v>91.16925999999998</v>
      </c>
      <c r="E69" s="9">
        <f t="shared" si="17"/>
        <v>7.867</v>
      </c>
      <c r="F69" s="9">
        <f>F70+F71</f>
        <v>2.23156</v>
      </c>
      <c r="G69" s="9">
        <f>G70+G71</f>
        <v>2.2992699999999999</v>
      </c>
      <c r="H69" s="36">
        <f t="shared" si="17"/>
        <v>728.45299749499964</v>
      </c>
      <c r="I69" s="36">
        <f t="shared" si="17"/>
        <v>58.928414402999906</v>
      </c>
      <c r="J69" s="36">
        <f>J70+J71</f>
        <v>21.832366007999997</v>
      </c>
      <c r="K69" s="36">
        <f>K70+K71</f>
        <v>22.487550559000002</v>
      </c>
    </row>
    <row r="70" spans="3:11" s="20" customFormat="1">
      <c r="C70" s="18" t="s">
        <v>15</v>
      </c>
      <c r="D70" s="53">
        <v>79.421369999999982</v>
      </c>
      <c r="E70" s="52">
        <v>7.0299300000000002</v>
      </c>
      <c r="F70" s="7">
        <v>2.2017500000000001</v>
      </c>
      <c r="G70" s="7">
        <v>2.27223</v>
      </c>
      <c r="H70" s="54">
        <v>557.14148935699995</v>
      </c>
      <c r="I70" s="55">
        <v>43.698724663000007</v>
      </c>
      <c r="J70" s="45">
        <v>21.643857657999998</v>
      </c>
      <c r="K70" s="45">
        <v>22.355131909000001</v>
      </c>
    </row>
    <row r="71" spans="3:11" s="1" customFormat="1">
      <c r="C71" s="18" t="s">
        <v>14</v>
      </c>
      <c r="D71" s="25">
        <v>11.74789</v>
      </c>
      <c r="E71" s="25">
        <v>0.83706999999999998</v>
      </c>
      <c r="F71" s="7">
        <v>2.981E-2</v>
      </c>
      <c r="G71" s="7">
        <v>2.7040000000000002E-2</v>
      </c>
      <c r="H71" s="46">
        <v>171.31150813799971</v>
      </c>
      <c r="I71" s="46">
        <v>15.2296897399999</v>
      </c>
      <c r="J71" s="45">
        <v>0.18850834999999999</v>
      </c>
      <c r="K71" s="45">
        <v>0.13241865</v>
      </c>
    </row>
    <row r="72" spans="3:11" s="1" customFormat="1">
      <c r="C72" s="19" t="s">
        <v>13</v>
      </c>
      <c r="D72" s="4">
        <f t="shared" ref="D72:K72" si="18">D73</f>
        <v>11126.039999999999</v>
      </c>
      <c r="E72" s="4">
        <f t="shared" si="18"/>
        <v>856.88999999999987</v>
      </c>
      <c r="F72" s="4">
        <f t="shared" si="18"/>
        <v>1073.6600000000003</v>
      </c>
      <c r="G72" s="4">
        <f t="shared" si="18"/>
        <v>1167.1599999999999</v>
      </c>
      <c r="H72" s="36">
        <f t="shared" si="18"/>
        <v>299776.23999999993</v>
      </c>
      <c r="I72" s="36">
        <f t="shared" si="18"/>
        <v>24186.699999999997</v>
      </c>
      <c r="J72" s="36">
        <f t="shared" si="18"/>
        <v>29827.780000000002</v>
      </c>
      <c r="K72" s="36">
        <f t="shared" si="18"/>
        <v>31318.269999999997</v>
      </c>
    </row>
    <row r="73" spans="3:11" s="16" customFormat="1">
      <c r="C73" s="18" t="s">
        <v>12</v>
      </c>
      <c r="D73" s="17">
        <v>11126.039999999999</v>
      </c>
      <c r="E73" s="17">
        <v>856.88999999999987</v>
      </c>
      <c r="F73" s="17">
        <v>1073.6600000000003</v>
      </c>
      <c r="G73" s="17">
        <v>1167.1599999999999</v>
      </c>
      <c r="H73" s="47">
        <v>299776.23999999993</v>
      </c>
      <c r="I73" s="51">
        <v>24186.699999999997</v>
      </c>
      <c r="J73" s="47">
        <v>29827.780000000002</v>
      </c>
      <c r="K73" s="47">
        <v>31318.269999999997</v>
      </c>
    </row>
    <row r="74" spans="3:11" s="1" customFormat="1">
      <c r="C74" s="80" t="s">
        <v>11</v>
      </c>
      <c r="D74" s="80"/>
      <c r="E74" s="80"/>
      <c r="F74" s="80"/>
      <c r="G74" s="80"/>
      <c r="H74" s="42"/>
      <c r="I74" s="12"/>
      <c r="J74" s="15"/>
      <c r="K74" s="15"/>
    </row>
    <row r="75" spans="3:11" s="1" customFormat="1">
      <c r="C75" s="81"/>
      <c r="D75" s="77" t="s">
        <v>85</v>
      </c>
      <c r="E75" s="78" t="s">
        <v>87</v>
      </c>
      <c r="F75" s="48">
        <v>2022</v>
      </c>
      <c r="G75" s="48">
        <v>2022</v>
      </c>
    </row>
    <row r="76" spans="3:11" s="1" customFormat="1" ht="24.75" customHeight="1">
      <c r="C76" s="81"/>
      <c r="D76" s="77"/>
      <c r="E76" s="78"/>
      <c r="F76" s="48" t="s">
        <v>86</v>
      </c>
      <c r="G76" s="48" t="s">
        <v>88</v>
      </c>
    </row>
    <row r="77" spans="3:11" s="1" customFormat="1">
      <c r="C77" s="81"/>
      <c r="D77" s="48">
        <v>1</v>
      </c>
      <c r="E77" s="48">
        <v>2</v>
      </c>
      <c r="F77" s="48">
        <v>3</v>
      </c>
      <c r="G77" s="48">
        <v>4</v>
      </c>
    </row>
    <row r="78" spans="3:11" s="1" customFormat="1">
      <c r="C78" s="14" t="s">
        <v>10</v>
      </c>
      <c r="D78" s="13"/>
      <c r="E78" s="13"/>
      <c r="F78" s="13"/>
      <c r="G78" s="13"/>
    </row>
    <row r="79" spans="3:11" s="1" customFormat="1">
      <c r="C79" s="5" t="s">
        <v>9</v>
      </c>
      <c r="D79" s="4">
        <f>D80+D81</f>
        <v>9912.93037</v>
      </c>
      <c r="E79" s="4">
        <f>E80+E81</f>
        <v>9684.4648199999992</v>
      </c>
      <c r="F79" s="4">
        <f t="shared" ref="F79:G79" si="19">F80+F81</f>
        <v>10002.1013</v>
      </c>
      <c r="G79" s="4">
        <f t="shared" si="19"/>
        <v>10004.74242</v>
      </c>
    </row>
    <row r="80" spans="3:11" s="1" customFormat="1">
      <c r="C80" s="8" t="s">
        <v>8</v>
      </c>
      <c r="D80" s="41">
        <v>736.27329999999995</v>
      </c>
      <c r="E80" s="41">
        <v>628.15481999999997</v>
      </c>
      <c r="F80" s="7">
        <v>768.76980000000003</v>
      </c>
      <c r="G80" s="7">
        <v>787.22617000000002</v>
      </c>
    </row>
    <row r="81" spans="1:12" s="1" customFormat="1">
      <c r="C81" s="8" t="s">
        <v>7</v>
      </c>
      <c r="D81" s="41">
        <v>9176.6570699999993</v>
      </c>
      <c r="E81" s="41">
        <v>9056.31</v>
      </c>
      <c r="F81" s="40">
        <v>9233.3315000000002</v>
      </c>
      <c r="G81" s="7">
        <v>9217.5162500000006</v>
      </c>
    </row>
    <row r="82" spans="1:12" s="1" customFormat="1">
      <c r="C82" s="11" t="s">
        <v>6</v>
      </c>
      <c r="D82" s="9">
        <f t="shared" ref="D82:G82" si="20">D83+D84</f>
        <v>27411.164929999999</v>
      </c>
      <c r="E82" s="9">
        <f t="shared" si="20"/>
        <v>22947.960600000002</v>
      </c>
      <c r="F82" s="9">
        <f t="shared" si="20"/>
        <v>27989.082060000001</v>
      </c>
      <c r="G82" s="9">
        <f t="shared" si="20"/>
        <v>30331.421879999998</v>
      </c>
    </row>
    <row r="83" spans="1:12" s="1" customFormat="1">
      <c r="C83" s="10" t="s">
        <v>5</v>
      </c>
      <c r="D83" s="41">
        <v>24645.402269999999</v>
      </c>
      <c r="E83" s="41">
        <v>20861.582780000001</v>
      </c>
      <c r="F83" s="41">
        <v>25302.43029</v>
      </c>
      <c r="G83" s="41">
        <v>27673.991389999999</v>
      </c>
    </row>
    <row r="84" spans="1:12" s="1" customFormat="1">
      <c r="C84" s="10" t="s">
        <v>4</v>
      </c>
      <c r="D84" s="41">
        <v>2765.7626599999999</v>
      </c>
      <c r="E84" s="41">
        <v>2086.3778200000002</v>
      </c>
      <c r="F84" s="41">
        <v>2686.6517699999999</v>
      </c>
      <c r="G84" s="41">
        <v>2657.4304900000002</v>
      </c>
    </row>
    <row r="85" spans="1:12" s="1" customFormat="1">
      <c r="C85" s="5" t="s">
        <v>80</v>
      </c>
      <c r="D85" s="9">
        <f t="shared" ref="D85:E85" si="21">D86+D87</f>
        <v>2.5173999999999999</v>
      </c>
      <c r="E85" s="9">
        <f t="shared" si="21"/>
        <v>2.3976099999999998</v>
      </c>
      <c r="F85" s="9">
        <f>F86+F87</f>
        <v>2.5225</v>
      </c>
      <c r="G85" s="9">
        <f>G86+G87</f>
        <v>2.5323100000000003</v>
      </c>
    </row>
    <row r="86" spans="1:12" s="1" customFormat="1">
      <c r="C86" s="8" t="s">
        <v>81</v>
      </c>
      <c r="D86" s="52">
        <v>2.20241</v>
      </c>
      <c r="E86" s="52">
        <v>2.1376599999999999</v>
      </c>
      <c r="F86" s="53">
        <v>2.1998700000000002</v>
      </c>
      <c r="G86" s="7">
        <v>2.2024300000000001</v>
      </c>
    </row>
    <row r="87" spans="1:12" s="1" customFormat="1">
      <c r="C87" s="8" t="s">
        <v>3</v>
      </c>
      <c r="D87" s="52">
        <v>0.31498999999999999</v>
      </c>
      <c r="E87" s="7">
        <v>0.25995000000000001</v>
      </c>
      <c r="F87" s="7">
        <v>0.32262999999999997</v>
      </c>
      <c r="G87" s="7">
        <v>0.32988000000000001</v>
      </c>
    </row>
    <row r="88" spans="1:12" s="1" customFormat="1">
      <c r="C88" s="6" t="s">
        <v>2</v>
      </c>
      <c r="D88" s="39">
        <v>7.8074199999999996</v>
      </c>
      <c r="E88" s="4">
        <v>4.5385499999999999</v>
      </c>
      <c r="F88" s="39">
        <v>8.8089600000000008</v>
      </c>
      <c r="G88" s="39">
        <v>9.3951100000000007</v>
      </c>
    </row>
    <row r="89" spans="1:12" s="1" customFormat="1">
      <c r="C89" s="5" t="s">
        <v>1</v>
      </c>
      <c r="D89" s="39">
        <v>60.701419999999999</v>
      </c>
      <c r="E89" s="4">
        <v>45.932650000000002</v>
      </c>
      <c r="F89" s="39">
        <v>61.691749999999999</v>
      </c>
      <c r="G89" s="39">
        <v>65.908900000000003</v>
      </c>
    </row>
    <row r="90" spans="1:12" s="1" customFormat="1">
      <c r="C90" s="6" t="s">
        <v>0</v>
      </c>
      <c r="D90" s="39">
        <v>49.717790000000001</v>
      </c>
      <c r="E90" s="4">
        <v>40.83</v>
      </c>
      <c r="F90" s="39">
        <v>41.380459999999999</v>
      </c>
      <c r="G90" s="39">
        <v>42.803919999999998</v>
      </c>
    </row>
    <row r="91" spans="1:12" s="1" customFormat="1">
      <c r="C91" s="6" t="s">
        <v>71</v>
      </c>
      <c r="D91" s="39">
        <v>1727.3361500000001</v>
      </c>
      <c r="E91" s="4">
        <v>1026.76</v>
      </c>
      <c r="F91" s="39">
        <v>1880.1532400000001</v>
      </c>
      <c r="G91" s="39">
        <v>1951.7116799999999</v>
      </c>
    </row>
    <row r="92" spans="1:12" s="56" customFormat="1" ht="65.25" customHeight="1">
      <c r="A92" s="3"/>
      <c r="B92" s="3"/>
      <c r="C92" s="82" t="s">
        <v>83</v>
      </c>
      <c r="D92" s="82"/>
      <c r="E92" s="82"/>
      <c r="F92" s="82"/>
      <c r="G92" s="82"/>
      <c r="H92" s="1"/>
      <c r="I92" s="1"/>
      <c r="J92" s="1"/>
      <c r="K92" s="1"/>
      <c r="L92" s="1"/>
    </row>
    <row r="93" spans="1:12" ht="124.5" customHeight="1">
      <c r="C93" s="79" t="s">
        <v>79</v>
      </c>
      <c r="D93" s="79"/>
      <c r="E93" s="79"/>
      <c r="F93" s="79"/>
      <c r="G93" s="79"/>
      <c r="I93" s="1"/>
    </row>
    <row r="94" spans="1:12">
      <c r="C94" s="1"/>
      <c r="E94" s="1"/>
      <c r="I94" s="1"/>
    </row>
    <row r="95" spans="1:12">
      <c r="E95" s="1"/>
      <c r="I95" s="12"/>
    </row>
    <row r="96" spans="1:12">
      <c r="E96" s="1"/>
      <c r="I96" s="1"/>
    </row>
    <row r="97" spans="5:9">
      <c r="E97" s="1"/>
      <c r="I97" s="1"/>
    </row>
    <row r="98" spans="5:9">
      <c r="E98" s="1"/>
      <c r="I98" s="1"/>
    </row>
    <row r="99" spans="5:9">
      <c r="E99" s="1"/>
      <c r="I99" s="1"/>
    </row>
    <row r="100" spans="5:9">
      <c r="E100" s="1"/>
      <c r="I100" s="1"/>
    </row>
    <row r="101" spans="5:9">
      <c r="E101" s="1"/>
      <c r="I101" s="1"/>
    </row>
    <row r="102" spans="5:9">
      <c r="E102" s="1"/>
      <c r="I102" s="1"/>
    </row>
    <row r="103" spans="5:9">
      <c r="E103" s="1"/>
      <c r="I103" s="1"/>
    </row>
    <row r="104" spans="5:9">
      <c r="E104" s="1"/>
      <c r="I104" s="1"/>
    </row>
    <row r="105" spans="5:9">
      <c r="E105" s="1"/>
      <c r="I105" s="1"/>
    </row>
    <row r="106" spans="5:9">
      <c r="E106" s="1"/>
      <c r="I106" s="1"/>
    </row>
    <row r="107" spans="5:9">
      <c r="E107" s="1"/>
      <c r="I107" s="1"/>
    </row>
    <row r="108" spans="5:9">
      <c r="E108" s="1"/>
      <c r="I108" s="1"/>
    </row>
    <row r="109" spans="5:9">
      <c r="E109" s="1"/>
      <c r="I109" s="1"/>
    </row>
    <row r="110" spans="5:9">
      <c r="E110" s="1"/>
      <c r="I110" s="1"/>
    </row>
    <row r="111" spans="5:9">
      <c r="E111" s="1"/>
      <c r="I111" s="1"/>
    </row>
    <row r="112" spans="5:9">
      <c r="E112" s="1"/>
      <c r="I112" s="1"/>
    </row>
    <row r="113" spans="5:9">
      <c r="E113" s="1"/>
      <c r="I113" s="1"/>
    </row>
    <row r="114" spans="5:9">
      <c r="E114" s="1"/>
      <c r="I114" s="1"/>
    </row>
    <row r="115" spans="5:9">
      <c r="E115" s="1"/>
      <c r="I115" s="12"/>
    </row>
    <row r="116" spans="5:9">
      <c r="E116" s="1"/>
      <c r="I116" s="12"/>
    </row>
    <row r="117" spans="5:9">
      <c r="E117" s="1"/>
      <c r="I117" s="12"/>
    </row>
    <row r="118" spans="5:9">
      <c r="E118" s="1"/>
      <c r="I118" s="12"/>
    </row>
    <row r="119" spans="5:9">
      <c r="E119" s="1"/>
      <c r="I119" s="12"/>
    </row>
    <row r="120" spans="5:9">
      <c r="E120" s="1"/>
      <c r="I120" s="12"/>
    </row>
    <row r="121" spans="5:9">
      <c r="E121" s="1"/>
      <c r="I121" s="12"/>
    </row>
    <row r="122" spans="5:9">
      <c r="E122" s="1"/>
      <c r="I122" s="12"/>
    </row>
    <row r="123" spans="5:9">
      <c r="E123" s="1"/>
      <c r="I123" s="12"/>
    </row>
    <row r="124" spans="5:9">
      <c r="E124" s="1"/>
      <c r="I124" s="12"/>
    </row>
    <row r="125" spans="5:9">
      <c r="E125" s="1"/>
      <c r="I125" s="12"/>
    </row>
    <row r="126" spans="5:9">
      <c r="E126" s="1"/>
      <c r="I126" s="12"/>
    </row>
    <row r="127" spans="5:9">
      <c r="E127" s="1"/>
      <c r="I127" s="12"/>
    </row>
    <row r="128" spans="5:9">
      <c r="E128" s="1"/>
      <c r="I128" s="12"/>
    </row>
    <row r="129" spans="5:9">
      <c r="E129" s="1"/>
      <c r="I129" s="12"/>
    </row>
    <row r="130" spans="5:9">
      <c r="E130" s="1"/>
      <c r="I130" s="12"/>
    </row>
    <row r="131" spans="5:9">
      <c r="E131" s="1"/>
      <c r="I131" s="12"/>
    </row>
    <row r="132" spans="5:9">
      <c r="E132" s="1"/>
      <c r="I132" s="12"/>
    </row>
    <row r="133" spans="5:9">
      <c r="E133" s="1"/>
      <c r="I133" s="12"/>
    </row>
    <row r="134" spans="5:9">
      <c r="E134" s="1"/>
      <c r="I134" s="12"/>
    </row>
    <row r="135" spans="5:9">
      <c r="E135" s="1"/>
      <c r="I135" s="12"/>
    </row>
    <row r="136" spans="5:9">
      <c r="E136" s="1"/>
      <c r="I136" s="12"/>
    </row>
    <row r="137" spans="5:9">
      <c r="E137" s="1"/>
      <c r="I137" s="12"/>
    </row>
    <row r="138" spans="5:9">
      <c r="E138" s="1"/>
      <c r="I138" s="12"/>
    </row>
    <row r="139" spans="5:9">
      <c r="E139" s="1"/>
      <c r="I139" s="12"/>
    </row>
    <row r="140" spans="5:9">
      <c r="E140" s="1"/>
      <c r="I140" s="12"/>
    </row>
    <row r="141" spans="5:9">
      <c r="E141" s="1"/>
      <c r="I141" s="12"/>
    </row>
    <row r="142" spans="5:9">
      <c r="E142" s="1"/>
      <c r="I142" s="12"/>
    </row>
    <row r="143" spans="5:9">
      <c r="E143" s="1"/>
      <c r="I143" s="12"/>
    </row>
    <row r="144" spans="5:9">
      <c r="E144" s="1"/>
      <c r="I144" s="12"/>
    </row>
    <row r="145" spans="5:9">
      <c r="E145" s="1"/>
      <c r="I145" s="12"/>
    </row>
    <row r="146" spans="5:9">
      <c r="E146" s="1"/>
      <c r="I146" s="12"/>
    </row>
    <row r="147" spans="5:9">
      <c r="E147" s="1"/>
      <c r="I147" s="12"/>
    </row>
    <row r="148" spans="5:9">
      <c r="E148" s="1"/>
      <c r="I148" s="12"/>
    </row>
    <row r="149" spans="5:9">
      <c r="E149" s="1"/>
      <c r="I149" s="12"/>
    </row>
    <row r="150" spans="5:9">
      <c r="E150" s="1"/>
      <c r="I150" s="12"/>
    </row>
    <row r="151" spans="5:9">
      <c r="E151" s="1"/>
      <c r="I151" s="12"/>
    </row>
    <row r="152" spans="5:9">
      <c r="E152" s="1"/>
      <c r="I152" s="12"/>
    </row>
    <row r="153" spans="5:9">
      <c r="E153" s="1"/>
      <c r="I153" s="12"/>
    </row>
    <row r="154" spans="5:9">
      <c r="E154" s="1"/>
      <c r="I154" s="12"/>
    </row>
    <row r="155" spans="5:9">
      <c r="E155" s="1"/>
      <c r="I155" s="12"/>
    </row>
    <row r="156" spans="5:9">
      <c r="E156" s="1"/>
      <c r="I156" s="12"/>
    </row>
    <row r="157" spans="5:9">
      <c r="E157" s="1"/>
      <c r="I157" s="12"/>
    </row>
    <row r="158" spans="5:9">
      <c r="E158" s="1"/>
      <c r="I158" s="12"/>
    </row>
    <row r="159" spans="5:9">
      <c r="E159" s="1"/>
      <c r="I159" s="12"/>
    </row>
    <row r="160" spans="5:9">
      <c r="E160" s="1"/>
      <c r="I160" s="12"/>
    </row>
    <row r="161" spans="5:9">
      <c r="E161" s="1"/>
      <c r="I161" s="12"/>
    </row>
    <row r="162" spans="5:9">
      <c r="E162" s="1"/>
      <c r="I162" s="12"/>
    </row>
    <row r="163" spans="5:9">
      <c r="E163" s="1"/>
      <c r="I163" s="12"/>
    </row>
    <row r="164" spans="5:9">
      <c r="E164" s="1"/>
      <c r="I164" s="12"/>
    </row>
    <row r="165" spans="5:9">
      <c r="E165" s="1"/>
      <c r="I165" s="12"/>
    </row>
    <row r="166" spans="5:9">
      <c r="E166" s="1"/>
      <c r="I166" s="12"/>
    </row>
    <row r="167" spans="5:9">
      <c r="E167" s="1"/>
      <c r="I167" s="12"/>
    </row>
    <row r="168" spans="5:9">
      <c r="E168" s="1"/>
      <c r="I168" s="12"/>
    </row>
    <row r="169" spans="5:9">
      <c r="E169" s="1"/>
      <c r="I169" s="12"/>
    </row>
    <row r="170" spans="5:9">
      <c r="E170" s="1"/>
      <c r="I170" s="12"/>
    </row>
    <row r="171" spans="5:9">
      <c r="E171" s="1"/>
      <c r="I171" s="12"/>
    </row>
    <row r="172" spans="5:9">
      <c r="E172" s="1"/>
      <c r="I172" s="12"/>
    </row>
    <row r="173" spans="5:9">
      <c r="E173" s="1"/>
      <c r="I173" s="12"/>
    </row>
    <row r="174" spans="5:9">
      <c r="E174" s="1"/>
      <c r="I174" s="12"/>
    </row>
    <row r="175" spans="5:9">
      <c r="E175" s="1"/>
      <c r="I175" s="12"/>
    </row>
    <row r="176" spans="5:9">
      <c r="E176" s="1"/>
      <c r="I176" s="12"/>
    </row>
    <row r="177" spans="5:9">
      <c r="E177" s="1"/>
      <c r="I177" s="12"/>
    </row>
    <row r="178" spans="5:9">
      <c r="E178" s="1"/>
      <c r="I178" s="12"/>
    </row>
    <row r="179" spans="5:9">
      <c r="E179" s="1"/>
      <c r="I179" s="12"/>
    </row>
    <row r="180" spans="5:9">
      <c r="E180" s="1"/>
      <c r="I180" s="12"/>
    </row>
    <row r="181" spans="5:9">
      <c r="E181" s="1"/>
      <c r="I181" s="12"/>
    </row>
    <row r="182" spans="5:9">
      <c r="E182" s="1"/>
      <c r="I182" s="12"/>
    </row>
    <row r="183" spans="5:9">
      <c r="E183" s="1"/>
      <c r="I183" s="12"/>
    </row>
    <row r="184" spans="5:9">
      <c r="E184" s="1"/>
      <c r="I184" s="12"/>
    </row>
    <row r="185" spans="5:9">
      <c r="E185" s="1"/>
      <c r="I185" s="12"/>
    </row>
    <row r="186" spans="5:9">
      <c r="E186" s="1"/>
      <c r="I186" s="12"/>
    </row>
    <row r="187" spans="5:9">
      <c r="E187" s="1"/>
      <c r="I187" s="12"/>
    </row>
    <row r="188" spans="5:9">
      <c r="E188" s="1"/>
      <c r="I188" s="12"/>
    </row>
    <row r="189" spans="5:9">
      <c r="E189" s="1"/>
      <c r="I189" s="12"/>
    </row>
    <row r="190" spans="5:9">
      <c r="E190" s="1"/>
      <c r="I190" s="12"/>
    </row>
    <row r="191" spans="5:9">
      <c r="E191" s="1"/>
      <c r="I191" s="12"/>
    </row>
    <row r="192" spans="5:9">
      <c r="E192" s="1"/>
      <c r="I192" s="12"/>
    </row>
    <row r="193" spans="5:9">
      <c r="E193" s="1"/>
      <c r="I193" s="12"/>
    </row>
    <row r="194" spans="5:9">
      <c r="E194" s="1"/>
      <c r="I194" s="12"/>
    </row>
    <row r="195" spans="5:9">
      <c r="E195" s="1"/>
      <c r="I195" s="12"/>
    </row>
    <row r="196" spans="5:9">
      <c r="E196" s="1"/>
      <c r="I196" s="12"/>
    </row>
    <row r="197" spans="5:9">
      <c r="E197" s="1"/>
      <c r="I197" s="12"/>
    </row>
    <row r="198" spans="5:9">
      <c r="E198" s="1"/>
      <c r="I198" s="12"/>
    </row>
    <row r="199" spans="5:9">
      <c r="E199" s="1"/>
      <c r="I199" s="12"/>
    </row>
    <row r="200" spans="5:9">
      <c r="E200" s="1"/>
      <c r="I200" s="12"/>
    </row>
    <row r="201" spans="5:9">
      <c r="E201" s="1"/>
      <c r="I201" s="12"/>
    </row>
    <row r="202" spans="5:9">
      <c r="E202" s="1"/>
      <c r="I202" s="12"/>
    </row>
    <row r="203" spans="5:9">
      <c r="E203" s="1"/>
      <c r="I203" s="12"/>
    </row>
    <row r="204" spans="5:9">
      <c r="E204" s="1"/>
      <c r="I204" s="12"/>
    </row>
    <row r="205" spans="5:9">
      <c r="E205" s="1"/>
      <c r="I205" s="12"/>
    </row>
    <row r="206" spans="5:9">
      <c r="E206" s="1"/>
      <c r="I206" s="12"/>
    </row>
    <row r="207" spans="5:9">
      <c r="E207" s="1"/>
      <c r="I207" s="12"/>
    </row>
    <row r="208" spans="5:9">
      <c r="E208" s="1"/>
      <c r="I208" s="12"/>
    </row>
    <row r="209" spans="5:9">
      <c r="E209" s="1"/>
      <c r="I209" s="12"/>
    </row>
    <row r="210" spans="5:9">
      <c r="E210" s="1"/>
      <c r="I210" s="12"/>
    </row>
    <row r="211" spans="5:9">
      <c r="E211" s="1"/>
      <c r="I211" s="12"/>
    </row>
    <row r="212" spans="5:9">
      <c r="E212" s="1"/>
      <c r="I212" s="12"/>
    </row>
    <row r="213" spans="5:9">
      <c r="E213" s="1"/>
      <c r="I213" s="12"/>
    </row>
    <row r="214" spans="5:9">
      <c r="E214" s="1"/>
      <c r="I214" s="12"/>
    </row>
    <row r="215" spans="5:9">
      <c r="E215" s="1"/>
      <c r="I215" s="12"/>
    </row>
    <row r="216" spans="5:9">
      <c r="E216" s="1"/>
      <c r="I216" s="12"/>
    </row>
    <row r="217" spans="5:9">
      <c r="E217" s="1"/>
      <c r="I217" s="12"/>
    </row>
    <row r="218" spans="5:9">
      <c r="E218" s="1"/>
      <c r="I218" s="12"/>
    </row>
    <row r="219" spans="5:9">
      <c r="E219" s="1"/>
      <c r="I219" s="12"/>
    </row>
    <row r="220" spans="5:9">
      <c r="E220" s="1"/>
      <c r="I220" s="12"/>
    </row>
    <row r="221" spans="5:9">
      <c r="E221" s="1"/>
      <c r="I221" s="12"/>
    </row>
    <row r="222" spans="5:9">
      <c r="E222" s="1"/>
      <c r="I222" s="12"/>
    </row>
    <row r="223" spans="5:9">
      <c r="E223" s="1"/>
      <c r="I223" s="12"/>
    </row>
    <row r="224" spans="5:9">
      <c r="E224" s="1"/>
      <c r="I224" s="12"/>
    </row>
    <row r="225" spans="5:9">
      <c r="E225" s="1"/>
      <c r="I225" s="12"/>
    </row>
    <row r="226" spans="5:9">
      <c r="E226" s="1"/>
      <c r="I226" s="12"/>
    </row>
    <row r="227" spans="5:9">
      <c r="E227" s="1"/>
      <c r="I227" s="12"/>
    </row>
    <row r="228" spans="5:9">
      <c r="E228" s="1"/>
      <c r="I228" s="12"/>
    </row>
    <row r="229" spans="5:9">
      <c r="E229" s="1"/>
      <c r="I229" s="12"/>
    </row>
    <row r="230" spans="5:9">
      <c r="E230" s="1"/>
      <c r="I230" s="12"/>
    </row>
    <row r="231" spans="5:9">
      <c r="E231" s="1"/>
      <c r="I231" s="12"/>
    </row>
    <row r="232" spans="5:9">
      <c r="E232" s="1"/>
      <c r="I232" s="12"/>
    </row>
    <row r="233" spans="5:9">
      <c r="E233" s="1"/>
      <c r="I233" s="12"/>
    </row>
    <row r="234" spans="5:9">
      <c r="E234" s="1"/>
      <c r="I234" s="12"/>
    </row>
    <row r="235" spans="5:9">
      <c r="E235" s="1"/>
      <c r="I235" s="12"/>
    </row>
    <row r="236" spans="5:9">
      <c r="E236" s="1"/>
      <c r="I236" s="12"/>
    </row>
    <row r="237" spans="5:9">
      <c r="E237" s="1"/>
      <c r="I237" s="12"/>
    </row>
    <row r="238" spans="5:9">
      <c r="E238" s="1"/>
      <c r="I238" s="12"/>
    </row>
    <row r="239" spans="5:9">
      <c r="E239" s="1"/>
      <c r="I239" s="12"/>
    </row>
    <row r="240" spans="5:9">
      <c r="E240" s="1"/>
      <c r="I240" s="12"/>
    </row>
    <row r="241" spans="5:9">
      <c r="E241" s="1"/>
      <c r="I241" s="12"/>
    </row>
    <row r="242" spans="5:9">
      <c r="E242" s="1"/>
      <c r="I242" s="12"/>
    </row>
    <row r="243" spans="5:9">
      <c r="E243" s="1"/>
      <c r="I243" s="12"/>
    </row>
    <row r="244" spans="5:9">
      <c r="E244" s="1"/>
      <c r="I244" s="12"/>
    </row>
    <row r="245" spans="5:9">
      <c r="E245" s="1"/>
      <c r="I245" s="12"/>
    </row>
    <row r="246" spans="5:9">
      <c r="E246" s="1"/>
      <c r="I246" s="12"/>
    </row>
    <row r="247" spans="5:9">
      <c r="E247" s="1"/>
      <c r="I247" s="12"/>
    </row>
    <row r="248" spans="5:9">
      <c r="E248" s="1"/>
      <c r="I248" s="12"/>
    </row>
    <row r="249" spans="5:9">
      <c r="E249" s="1"/>
      <c r="I249" s="12"/>
    </row>
    <row r="250" spans="5:9">
      <c r="E250" s="1"/>
      <c r="I250" s="12"/>
    </row>
    <row r="251" spans="5:9">
      <c r="E251" s="1"/>
      <c r="I251" s="12"/>
    </row>
    <row r="252" spans="5:9">
      <c r="E252" s="1"/>
      <c r="I252" s="12"/>
    </row>
    <row r="253" spans="5:9">
      <c r="E253" s="1"/>
      <c r="I253" s="12"/>
    </row>
    <row r="254" spans="5:9">
      <c r="E254" s="1"/>
      <c r="I254" s="12"/>
    </row>
    <row r="255" spans="5:9">
      <c r="E255" s="1"/>
      <c r="I255" s="12"/>
    </row>
    <row r="256" spans="5:9">
      <c r="E256" s="1"/>
      <c r="I256" s="12"/>
    </row>
    <row r="257" spans="5:9">
      <c r="E257" s="1"/>
      <c r="I257" s="12"/>
    </row>
    <row r="258" spans="5:9">
      <c r="E258" s="1"/>
      <c r="I258" s="12"/>
    </row>
    <row r="259" spans="5:9">
      <c r="E259" s="1"/>
      <c r="I259" s="12"/>
    </row>
    <row r="260" spans="5:9">
      <c r="E260" s="1"/>
      <c r="I260" s="12"/>
    </row>
    <row r="261" spans="5:9">
      <c r="E261" s="1"/>
      <c r="I261" s="12"/>
    </row>
    <row r="262" spans="5:9">
      <c r="E262" s="1"/>
      <c r="I262" s="12"/>
    </row>
    <row r="263" spans="5:9">
      <c r="E263" s="1"/>
      <c r="I263" s="12"/>
    </row>
    <row r="264" spans="5:9">
      <c r="E264" s="1"/>
      <c r="I264" s="12"/>
    </row>
    <row r="265" spans="5:9">
      <c r="E265" s="1"/>
      <c r="I265" s="12"/>
    </row>
    <row r="266" spans="5:9">
      <c r="E266" s="1"/>
      <c r="I266" s="12"/>
    </row>
    <row r="267" spans="5:9">
      <c r="E267" s="1"/>
      <c r="I267" s="12"/>
    </row>
    <row r="268" spans="5:9">
      <c r="E268" s="1"/>
      <c r="I268" s="12"/>
    </row>
    <row r="269" spans="5:9">
      <c r="E269" s="1"/>
      <c r="I269" s="12"/>
    </row>
    <row r="270" spans="5:9">
      <c r="E270" s="1"/>
      <c r="I270" s="12"/>
    </row>
    <row r="271" spans="5:9">
      <c r="E271" s="1"/>
      <c r="I271" s="12"/>
    </row>
    <row r="272" spans="5:9">
      <c r="E272" s="1"/>
      <c r="I272" s="12"/>
    </row>
    <row r="273" spans="5:9">
      <c r="E273" s="1"/>
      <c r="I273" s="12"/>
    </row>
    <row r="274" spans="5:9">
      <c r="E274" s="1"/>
      <c r="I274" s="12"/>
    </row>
    <row r="275" spans="5:9">
      <c r="E275" s="1"/>
      <c r="I275" s="12"/>
    </row>
    <row r="276" spans="5:9">
      <c r="E276" s="1"/>
      <c r="I276" s="12"/>
    </row>
    <row r="277" spans="5:9">
      <c r="E277" s="1"/>
      <c r="I277" s="12"/>
    </row>
    <row r="278" spans="5:9">
      <c r="E278" s="1"/>
      <c r="I278" s="12"/>
    </row>
    <row r="279" spans="5:9">
      <c r="E279" s="1"/>
      <c r="I279" s="12"/>
    </row>
    <row r="280" spans="5:9">
      <c r="E280" s="1"/>
      <c r="I280" s="12"/>
    </row>
    <row r="281" spans="5:9">
      <c r="E281" s="1"/>
      <c r="I281" s="12"/>
    </row>
    <row r="282" spans="5:9">
      <c r="E282" s="1"/>
      <c r="I282" s="12"/>
    </row>
    <row r="283" spans="5:9">
      <c r="E283" s="1"/>
      <c r="I283" s="12"/>
    </row>
    <row r="284" spans="5:9">
      <c r="E284" s="1"/>
      <c r="I284" s="12"/>
    </row>
    <row r="285" spans="5:9">
      <c r="E285" s="1"/>
      <c r="I285" s="12"/>
    </row>
    <row r="286" spans="5:9">
      <c r="E286" s="1"/>
      <c r="I286" s="12"/>
    </row>
    <row r="287" spans="5:9">
      <c r="E287" s="1"/>
      <c r="I287" s="12"/>
    </row>
    <row r="288" spans="5:9">
      <c r="E288" s="1"/>
      <c r="I288" s="12"/>
    </row>
    <row r="289" spans="5:9">
      <c r="E289" s="1"/>
      <c r="I289" s="12"/>
    </row>
    <row r="290" spans="5:9">
      <c r="E290" s="1"/>
      <c r="I290" s="12"/>
    </row>
    <row r="291" spans="5:9">
      <c r="E291" s="1"/>
      <c r="I291" s="12"/>
    </row>
    <row r="292" spans="5:9">
      <c r="E292" s="1"/>
      <c r="I292" s="12"/>
    </row>
    <row r="293" spans="5:9">
      <c r="E293" s="1"/>
      <c r="I293" s="12"/>
    </row>
    <row r="294" spans="5:9">
      <c r="E294" s="1"/>
      <c r="I294" s="12"/>
    </row>
    <row r="295" spans="5:9">
      <c r="E295" s="1"/>
      <c r="I295" s="12"/>
    </row>
    <row r="296" spans="5:9">
      <c r="E296" s="1"/>
      <c r="I296" s="12"/>
    </row>
    <row r="297" spans="5:9">
      <c r="E297" s="1"/>
      <c r="I297" s="12"/>
    </row>
    <row r="298" spans="5:9">
      <c r="E298" s="1"/>
      <c r="I298" s="12"/>
    </row>
    <row r="299" spans="5:9">
      <c r="E299" s="1"/>
      <c r="I299" s="12"/>
    </row>
    <row r="300" spans="5:9">
      <c r="E300" s="1"/>
      <c r="I300" s="12"/>
    </row>
    <row r="301" spans="5:9">
      <c r="E301" s="1"/>
      <c r="I301" s="12"/>
    </row>
    <row r="302" spans="5:9">
      <c r="E302" s="1"/>
      <c r="I302" s="12"/>
    </row>
    <row r="303" spans="5:9">
      <c r="E303" s="1"/>
      <c r="I303" s="12"/>
    </row>
    <row r="304" spans="5:9">
      <c r="E304" s="1"/>
      <c r="I304" s="12"/>
    </row>
    <row r="305" spans="5:9">
      <c r="E305" s="1"/>
      <c r="I305" s="12"/>
    </row>
    <row r="306" spans="5:9">
      <c r="E306" s="1"/>
      <c r="I306" s="12"/>
    </row>
    <row r="307" spans="5:9">
      <c r="E307" s="1"/>
      <c r="I307" s="12"/>
    </row>
    <row r="308" spans="5:9">
      <c r="E308" s="1"/>
      <c r="I308" s="12"/>
    </row>
    <row r="309" spans="5:9">
      <c r="E309" s="1"/>
      <c r="I309" s="12"/>
    </row>
    <row r="310" spans="5:9">
      <c r="E310" s="1"/>
      <c r="I310" s="12"/>
    </row>
    <row r="311" spans="5:9">
      <c r="E311" s="1"/>
      <c r="I311" s="12"/>
    </row>
    <row r="312" spans="5:9">
      <c r="E312" s="1"/>
      <c r="I312" s="12"/>
    </row>
    <row r="313" spans="5:9">
      <c r="E313" s="1"/>
      <c r="I313" s="12"/>
    </row>
  </sheetData>
  <mergeCells count="23">
    <mergeCell ref="C93:G93"/>
    <mergeCell ref="C52:K52"/>
    <mergeCell ref="C53:C56"/>
    <mergeCell ref="D53:G53"/>
    <mergeCell ref="H53:K53"/>
    <mergeCell ref="D54:D55"/>
    <mergeCell ref="E54:E55"/>
    <mergeCell ref="H54:H55"/>
    <mergeCell ref="I54:I55"/>
    <mergeCell ref="C74:G74"/>
    <mergeCell ref="C75:C77"/>
    <mergeCell ref="D75:D76"/>
    <mergeCell ref="E75:E76"/>
    <mergeCell ref="C92:G92"/>
    <mergeCell ref="C1:K1"/>
    <mergeCell ref="C2:K2"/>
    <mergeCell ref="C3:C6"/>
    <mergeCell ref="D3:G3"/>
    <mergeCell ref="H3:K3"/>
    <mergeCell ref="D4:D5"/>
    <mergeCell ref="E4:E5"/>
    <mergeCell ref="H4:H5"/>
    <mergeCell ref="I4:I5"/>
  </mergeCells>
  <pageMargins left="0" right="3.937007874015748E-2" top="0.19685039370078741" bottom="0.34" header="7.874015748031496E-2" footer="0.19"/>
  <pageSetup scale="90" orientation="portrait" r:id="rId1"/>
  <ignoredErrors>
    <ignoredError sqref="D22:K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Aniket</cp:lastModifiedBy>
  <cp:lastPrinted>2022-08-01T15:22:13Z</cp:lastPrinted>
  <dcterms:created xsi:type="dcterms:W3CDTF">2020-10-21T07:14:05Z</dcterms:created>
  <dcterms:modified xsi:type="dcterms:W3CDTF">2022-08-01T15:34:51Z</dcterms:modified>
</cp:coreProperties>
</file>