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hraddha Patil\2022\May-2022\11-05-2022\Table-43 - March 2022 PSI data\"/>
    </mc:Choice>
  </mc:AlternateContent>
  <bookViews>
    <workbookView xWindow="0" yWindow="0" windowWidth="28800" windowHeight="18000"/>
  </bookViews>
  <sheets>
    <sheet name="Mar 2022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6" i="5" l="1"/>
  <c r="F86" i="5"/>
  <c r="F80" i="5"/>
  <c r="J47" i="5"/>
  <c r="F47" i="5"/>
  <c r="J39" i="5"/>
  <c r="F39" i="5"/>
  <c r="J36" i="5"/>
  <c r="F36" i="5"/>
  <c r="J31" i="5"/>
  <c r="F31" i="5"/>
  <c r="J23" i="5"/>
  <c r="F23" i="5"/>
  <c r="J19" i="5"/>
  <c r="F19" i="5"/>
  <c r="F11" i="5"/>
  <c r="F10" i="5" s="1"/>
  <c r="J11" i="5"/>
  <c r="J10" i="5" s="1"/>
  <c r="J59" i="5"/>
  <c r="J62" i="5"/>
  <c r="J66" i="5"/>
  <c r="J70" i="5"/>
  <c r="J73" i="5"/>
  <c r="F73" i="5"/>
  <c r="F70" i="5"/>
  <c r="F66" i="5"/>
  <c r="F62" i="5"/>
  <c r="F59" i="5"/>
  <c r="E70" i="5"/>
  <c r="J35" i="5" l="1"/>
  <c r="J50" i="5" s="1"/>
  <c r="F35" i="5"/>
  <c r="F51" i="5" s="1"/>
  <c r="J52" i="5" l="1"/>
  <c r="J51" i="5"/>
  <c r="F50" i="5"/>
  <c r="F52" i="5"/>
  <c r="E86" i="5" l="1"/>
  <c r="E83" i="5"/>
  <c r="E80" i="5"/>
  <c r="E73" i="5"/>
  <c r="I73" i="5"/>
  <c r="I70" i="5"/>
  <c r="I66" i="5"/>
  <c r="I62" i="5"/>
  <c r="I59" i="5"/>
  <c r="E66" i="5"/>
  <c r="E62" i="5"/>
  <c r="E59" i="5"/>
  <c r="E47" i="5"/>
  <c r="I47" i="5"/>
  <c r="I36" i="5"/>
  <c r="I39" i="5"/>
  <c r="I44" i="5"/>
  <c r="E44" i="5"/>
  <c r="E39" i="5"/>
  <c r="I31" i="5"/>
  <c r="E31" i="5"/>
  <c r="E23" i="5"/>
  <c r="E11" i="5"/>
  <c r="E19" i="5"/>
  <c r="I23" i="5"/>
  <c r="I19" i="5"/>
  <c r="I11" i="5"/>
  <c r="E36" i="5"/>
  <c r="I10" i="5" l="1"/>
  <c r="E42" i="5"/>
  <c r="E10" i="5"/>
  <c r="I42" i="5"/>
  <c r="I35" i="5"/>
  <c r="E35" i="5"/>
  <c r="E51" i="5" l="1"/>
  <c r="I50" i="5"/>
  <c r="I52" i="5"/>
  <c r="I51" i="5"/>
  <c r="E50" i="5"/>
  <c r="E52" i="5"/>
  <c r="G47" i="5" l="1"/>
  <c r="C47" i="5"/>
  <c r="C44" i="5"/>
  <c r="C42" i="5" s="1"/>
  <c r="G31" i="5"/>
  <c r="C31" i="5"/>
  <c r="H23" i="5"/>
  <c r="C23" i="5"/>
  <c r="H19" i="5"/>
  <c r="G19" i="5"/>
  <c r="C19" i="5"/>
  <c r="G11" i="5"/>
  <c r="C11" i="5"/>
  <c r="C10" i="5" s="1"/>
  <c r="H73" i="5"/>
  <c r="G73" i="5"/>
  <c r="D73" i="5"/>
  <c r="C73" i="5"/>
  <c r="H70" i="5"/>
  <c r="G70" i="5"/>
  <c r="D70" i="5"/>
  <c r="C70" i="5"/>
  <c r="H66" i="5"/>
  <c r="G66" i="5"/>
  <c r="D66" i="5"/>
  <c r="C66" i="5"/>
  <c r="H44" i="5"/>
  <c r="G44" i="5"/>
  <c r="G42" i="5" s="1"/>
  <c r="D44" i="5"/>
  <c r="D83" i="5"/>
  <c r="H42" i="5" l="1"/>
  <c r="D42" i="5"/>
  <c r="D23" i="5"/>
  <c r="H47" i="5"/>
  <c r="D47" i="5"/>
  <c r="H39" i="5"/>
  <c r="G39" i="5"/>
  <c r="D39" i="5"/>
  <c r="C39" i="5"/>
  <c r="H36" i="5"/>
  <c r="G36" i="5"/>
  <c r="D36" i="5"/>
  <c r="C36" i="5"/>
  <c r="H31" i="5"/>
  <c r="D31" i="5"/>
  <c r="G23" i="5"/>
  <c r="D19" i="5"/>
  <c r="C35" i="5" l="1"/>
  <c r="G35" i="5"/>
  <c r="G51" i="5" s="1"/>
  <c r="H35" i="5"/>
  <c r="D35" i="5"/>
  <c r="C52" i="5" l="1"/>
  <c r="C50" i="5"/>
  <c r="H52" i="5"/>
  <c r="D50" i="5"/>
  <c r="G52" i="5"/>
  <c r="G50" i="5"/>
  <c r="C51" i="5"/>
  <c r="D52" i="5"/>
  <c r="H51" i="5"/>
  <c r="H50" i="5"/>
  <c r="D51" i="5"/>
  <c r="H59" i="5" l="1"/>
  <c r="G59" i="5"/>
  <c r="D59" i="5"/>
  <c r="C59" i="5"/>
  <c r="D11" i="5" l="1"/>
  <c r="H11" i="5"/>
  <c r="H62" i="5"/>
  <c r="G62" i="5"/>
  <c r="D62" i="5"/>
  <c r="C62" i="5"/>
  <c r="H10" i="5" l="1"/>
  <c r="D86" i="5"/>
  <c r="D80" i="5" l="1"/>
  <c r="G10" i="5" l="1"/>
  <c r="D10" i="5" l="1"/>
</calcChain>
</file>

<file path=xl/sharedStrings.xml><?xml version="1.0" encoding="utf-8"?>
<sst xmlns="http://schemas.openxmlformats.org/spreadsheetml/2006/main" count="106" uniqueCount="89">
  <si>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</si>
  <si>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</si>
  <si>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</si>
  <si>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</si>
  <si>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</si>
  <si>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</si>
  <si>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</si>
  <si>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</si>
  <si>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</si>
  <si>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</si>
  <si>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</si>
  <si>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</si>
  <si>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</si>
  <si>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</si>
  <si>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</si>
  <si>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</si>
  <si>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</si>
  <si>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</si>
  <si>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</si>
  <si>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</si>
  <si>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</si>
  <si>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</si>
  <si>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</si>
  <si>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</si>
  <si>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</si>
  <si>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</si>
  <si>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</si>
  <si>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</si>
  <si>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</si>
  <si>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</si>
  <si>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</si>
  <si>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</si>
  <si>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</si>
  <si>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</si>
  <si>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>Total - Retail Payments (2+3+4+5+6)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</si>
  <si>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</si>
  <si>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</si>
  <si>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</si>
  <si>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</si>
  <si>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</si>
  <si>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</si>
  <si>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</si>
  <si>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</si>
  <si>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</si>
  <si>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</si>
  <si>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</si>
  <si>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</si>
  <si>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</si>
  <si>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</si>
  <si>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</si>
  <si>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</si>
  <si>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</si>
  <si>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</si>
  <si>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</si>
  <si>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</si>
  <si>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</si>
  <si>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</si>
  <si>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</si>
  <si>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</si>
  <si>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</si>
  <si>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</si>
  <si>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</si>
  <si>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</si>
  <si>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</si>
  <si>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</si>
  <si>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</si>
  <si>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</si>
  <si>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</si>
  <si>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</si>
  <si>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</si>
  <si>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</si>
  <si>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</si>
  <si>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</si>
  <si>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</si>
  <si>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</si>
  <si>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</si>
  <si>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</si>
  <si>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</si>
  <si>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</si>
  <si>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r>
      <t xml:space="preserve">Note : 1. Data is provisional.
2. ECS (Debit and Credit) has been merged with NACH with effect from January 31, 2020. </t>
    </r>
    <r>
      <rPr>
        <sz val="10"/>
        <rFont val="Arial"/>
        <family val="2"/>
      </rPr>
      <t xml:space="preserve">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</t>
    </r>
  </si>
  <si>
    <t>3 Number of ATMs and CRMs</t>
  </si>
  <si>
    <t>3.1 Bank owned ATMs$ and CRMs#</t>
  </si>
  <si>
    <t>Payment System Indicators</t>
  </si>
  <si>
    <t xml:space="preserve">@: New inclusion w.e.f. November 2019
#: Data reported by Co-operative Banks, LABs and RRBs included with effect from Dec 2021.
$ : Inclusion separately initiated from November 2019 - would have been part of other items hitherto.
*: New inclusion w.e.f. September 2020; Includes only static UPI QR Code
</t>
  </si>
  <si>
    <t>February</t>
  </si>
  <si>
    <t>March</t>
  </si>
  <si>
    <t>2021
March</t>
  </si>
  <si>
    <t>FY 2021-22</t>
  </si>
  <si>
    <t>As on March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</si>
</sst>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0_ ;\-0\ "/>
    <numFmt numFmtId="169" formatCode="[$-4009]General"/>
    <numFmt numFmtId="170" formatCode="_(* #,##0_);_(* \(#,##0\);_(* &quot;-&quot;??_);_(@_)"/>
    <numFmt numFmtId="171" formatCode="_(* #,##0.00_);_(* \(#,##0.00\);_(* \-??_);_(@_)"/>
    <numFmt numFmtId="172" formatCode="[$-409]General"/>
    <numFmt numFmtId="173" formatCode="_-* #,##0.0_-;\-* #,##0.0_-;_-* &quot;-&quot;??_-;_-@_-"/>
    <numFmt numFmtId="174" formatCode="_-* #,##0.00\ _€_-;\-* #,##0.00\ _€_-;_-* &quot;-&quot;??\ _€_-;_-@_-"/>
    <numFmt numFmtId="175" formatCode="_-* #,##0.0_-;\-* #,##0.0_-;_-* &quot;-&quot;_-;_-@_-"/>
    <numFmt numFmtId="176" formatCode="_-&quot;£&quot;* #,##0.00_-;\-&quot;£&quot;* #,##0.00_-;_-&quot;£&quot;* &quot;-&quot;??_-;_-@_-"/>
    <numFmt numFmtId="177" formatCode="dd\-mmm\-yy_)"/>
    <numFmt numFmtId="178" formatCode="_ &quot;S/&quot;* #,##0_ ;_ &quot;S/&quot;* \-#,##0_ ;_ &quot;S/&quot;* &quot;-&quot;_ ;_ @_ "/>
    <numFmt numFmtId="179" formatCode="_ &quot;S/&quot;* #,##0.00_ ;_ &quot;S/&quot;* \-#,##0.00_ ;_ &quot;S/&quot;* &quot;-&quot;??_ ;_ @_ "/>
    <numFmt numFmtId="180" formatCode="0.00_)"/>
    <numFmt numFmtId="181" formatCode="[$Rs.-4009]#,##0.00;[Red]&quot;-&quot;[$Rs.-4009]#,##0.00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color rgb="FF00000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</fonts>
  <fills count="9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60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6" fillId="10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5" applyNumberFormat="0" applyAlignment="0" applyProtection="0"/>
    <xf numFmtId="0" fontId="19" fillId="13" borderId="6" applyNumberFormat="0" applyAlignment="0" applyProtection="0"/>
    <xf numFmtId="0" fontId="20" fillId="13" borderId="5" applyNumberFormat="0" applyAlignment="0" applyProtection="0"/>
    <xf numFmtId="0" fontId="21" fillId="0" borderId="7" applyNumberFormat="0" applyFill="0" applyAlignment="0" applyProtection="0"/>
    <xf numFmtId="0" fontId="22" fillId="14" borderId="8" applyNumberFormat="0" applyAlignment="0" applyProtection="0"/>
    <xf numFmtId="0" fontId="23" fillId="0" borderId="0" applyNumberFormat="0" applyFill="0" applyBorder="0" applyAlignment="0" applyProtection="0"/>
    <xf numFmtId="0" fontId="1" fillId="15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9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11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3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70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0" fillId="41" borderId="0" applyNumberFormat="0" applyBorder="0" applyAlignment="0" applyProtection="0"/>
    <xf numFmtId="0" fontId="41" fillId="58" borderId="11" applyNumberFormat="0" applyAlignment="0" applyProtection="0"/>
    <xf numFmtId="0" fontId="42" fillId="59" borderId="12" applyNumberFormat="0" applyAlignment="0" applyProtection="0"/>
    <xf numFmtId="0" fontId="43" fillId="0" borderId="0" applyNumberFormat="0" applyFill="0" applyBorder="0" applyAlignment="0" applyProtection="0"/>
    <xf numFmtId="0" fontId="44" fillId="42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5" borderId="11" applyNumberFormat="0" applyAlignment="0" applyProtection="0"/>
    <xf numFmtId="0" fontId="49" fillId="0" borderId="16" applyNumberFormat="0" applyFill="0" applyAlignment="0" applyProtection="0"/>
    <xf numFmtId="0" fontId="50" fillId="60" borderId="0" applyNumberFormat="0" applyBorder="0" applyAlignment="0" applyProtection="0"/>
    <xf numFmtId="0" fontId="27" fillId="61" borderId="17" applyNumberFormat="0" applyFont="0" applyAlignment="0" applyProtection="0"/>
    <xf numFmtId="0" fontId="51" fillId="58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4" fillId="0" borderId="0"/>
    <xf numFmtId="0" fontId="1" fillId="0" borderId="0"/>
    <xf numFmtId="0" fontId="1" fillId="18" borderId="0" applyNumberFormat="0" applyBorder="0" applyAlignment="0" applyProtection="0"/>
    <xf numFmtId="0" fontId="4" fillId="0" borderId="0"/>
    <xf numFmtId="0" fontId="1" fillId="34" borderId="0" applyNumberFormat="0" applyBorder="0" applyAlignment="0" applyProtection="0"/>
    <xf numFmtId="0" fontId="4" fillId="0" borderId="0"/>
    <xf numFmtId="0" fontId="1" fillId="0" borderId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9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9" fillId="0" borderId="0"/>
    <xf numFmtId="172" fontId="29" fillId="0" borderId="0"/>
    <xf numFmtId="0" fontId="59" fillId="0" borderId="0"/>
    <xf numFmtId="0" fontId="59" fillId="0" borderId="0"/>
    <xf numFmtId="0" fontId="59" fillId="0" borderId="0"/>
    <xf numFmtId="0" fontId="29" fillId="0" borderId="0"/>
    <xf numFmtId="0" fontId="29" fillId="0" borderId="0"/>
    <xf numFmtId="0" fontId="29" fillId="0" borderId="0"/>
    <xf numFmtId="0" fontId="60" fillId="0" borderId="0"/>
    <xf numFmtId="0" fontId="60" fillId="0" borderId="0"/>
    <xf numFmtId="0" fontId="60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61" fillId="0" borderId="0"/>
    <xf numFmtId="0" fontId="61" fillId="0" borderId="0"/>
    <xf numFmtId="0" fontId="61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9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6" fillId="0" borderId="0"/>
    <xf numFmtId="0" fontId="4" fillId="0" borderId="0"/>
    <xf numFmtId="38" fontId="67" fillId="0" borderId="0" applyFill="0" applyBorder="0" applyAlignment="0">
      <protection locked="0"/>
    </xf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58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8" fillId="0" borderId="1">
      <alignment horizontal="center"/>
    </xf>
    <xf numFmtId="0" fontId="69" fillId="0" borderId="24">
      <alignment horizontal="left" wrapText="1" indent="2"/>
    </xf>
    <xf numFmtId="0" fontId="69" fillId="0" borderId="24">
      <alignment horizontal="left" wrapText="1" indent="2"/>
    </xf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4" fillId="42" borderId="0" applyNumberFormat="0" applyBorder="0" applyAlignment="0" applyProtection="0"/>
    <xf numFmtId="0" fontId="70" fillId="48" borderId="25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71" fillId="0" borderId="0">
      <alignment wrapText="1"/>
    </xf>
    <xf numFmtId="0" fontId="42" fillId="59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4" fillId="0" borderId="0" applyFont="0" applyFill="0" applyBorder="0" applyAlignment="0" applyProtection="0"/>
    <xf numFmtId="167" fontId="7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5" fillId="0" borderId="0"/>
    <xf numFmtId="0" fontId="76" fillId="0" borderId="0"/>
    <xf numFmtId="0" fontId="75" fillId="0" borderId="0"/>
    <xf numFmtId="0" fontId="7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7" fillId="0" borderId="0" applyFont="0" applyFill="0" applyBorder="0" applyAlignment="0" applyProtection="0"/>
    <xf numFmtId="176" fontId="4" fillId="0" borderId="0" applyFont="0" applyFill="0" applyBorder="0" applyAlignment="0" applyProtection="0"/>
    <xf numFmtId="166" fontId="77" fillId="0" borderId="0" applyFont="0" applyFill="0" applyBorder="0" applyAlignment="0" applyProtection="0"/>
    <xf numFmtId="176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78" fillId="0" borderId="23" applyNumberFormat="0" applyFill="0" applyBorder="0" applyAlignment="0">
      <protection locked="0"/>
    </xf>
    <xf numFmtId="0" fontId="79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80" fillId="0" borderId="0">
      <protection locked="0"/>
    </xf>
    <xf numFmtId="0" fontId="42" fillId="59" borderId="12" applyNumberFormat="0" applyAlignment="0" applyProtection="0"/>
    <xf numFmtId="0" fontId="81" fillId="0" borderId="0">
      <protection locked="0"/>
    </xf>
    <xf numFmtId="0" fontId="81" fillId="0" borderId="0">
      <protection locked="0"/>
    </xf>
    <xf numFmtId="0" fontId="47" fillId="0" borderId="0" applyNumberFormat="0" applyFill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80" fillId="0" borderId="0">
      <protection locked="0"/>
    </xf>
    <xf numFmtId="0" fontId="53" fillId="0" borderId="0" applyNumberFormat="0" applyFill="0" applyBorder="0" applyAlignment="0" applyProtection="0"/>
    <xf numFmtId="0" fontId="80" fillId="0" borderId="0">
      <protection locked="0"/>
    </xf>
    <xf numFmtId="0" fontId="80" fillId="0" borderId="0"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40" fillId="41" borderId="0" applyNumberFormat="0" applyBorder="0" applyAlignment="0" applyProtection="0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83" fillId="64" borderId="26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4" fillId="42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5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86" fillId="65" borderId="27"/>
    <xf numFmtId="178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80" fillId="0" borderId="0">
      <protection locked="0"/>
    </xf>
    <xf numFmtId="0" fontId="4" fillId="0" borderId="0"/>
    <xf numFmtId="37" fontId="87" fillId="0" borderId="0"/>
    <xf numFmtId="0" fontId="86" fillId="0" borderId="28"/>
    <xf numFmtId="180" fontId="88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9" fillId="0" borderId="0"/>
    <xf numFmtId="0" fontId="89" fillId="0" borderId="0"/>
    <xf numFmtId="0" fontId="1" fillId="0" borderId="0"/>
    <xf numFmtId="0" fontId="4" fillId="0" borderId="0"/>
    <xf numFmtId="0" fontId="4" fillId="0" borderId="0"/>
    <xf numFmtId="0" fontId="89" fillId="0" borderId="0"/>
    <xf numFmtId="0" fontId="89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9" fillId="0" borderId="0"/>
    <xf numFmtId="0" fontId="89" fillId="0" borderId="0"/>
    <xf numFmtId="0" fontId="27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90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4" fillId="0" borderId="0"/>
    <xf numFmtId="0" fontId="27" fillId="0" borderId="0"/>
    <xf numFmtId="0" fontId="74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7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7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4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9" fillId="0" borderId="0"/>
    <xf numFmtId="0" fontId="89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4" fillId="0" borderId="0"/>
    <xf numFmtId="0" fontId="77" fillId="0" borderId="0"/>
    <xf numFmtId="0" fontId="4" fillId="0" borderId="0"/>
    <xf numFmtId="0" fontId="4" fillId="0" borderId="0"/>
    <xf numFmtId="0" fontId="77" fillId="0" borderId="0">
      <alignment wrapText="1"/>
    </xf>
    <xf numFmtId="0" fontId="73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7" fillId="0" borderId="0">
      <alignment wrapText="1"/>
    </xf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77" fillId="0" borderId="0">
      <alignment wrapText="1"/>
    </xf>
    <xf numFmtId="0" fontId="77" fillId="0" borderId="0">
      <alignment wrapText="1"/>
    </xf>
    <xf numFmtId="0" fontId="77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89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65" fillId="0" borderId="0">
      <alignment horizontal="center" vertical="center"/>
    </xf>
    <xf numFmtId="0" fontId="91" fillId="0" borderId="29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40" fontId="92" fillId="63" borderId="0">
      <alignment horizontal="right"/>
    </xf>
    <xf numFmtId="0" fontId="93" fillId="63" borderId="0">
      <alignment horizontal="right"/>
    </xf>
    <xf numFmtId="0" fontId="94" fillId="63" borderId="22"/>
    <xf numFmtId="0" fontId="94" fillId="0" borderId="0" applyBorder="0">
      <alignment horizontal="centerContinuous"/>
    </xf>
    <xf numFmtId="0" fontId="95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/>
    <xf numFmtId="0" fontId="74" fillId="0" borderId="0"/>
    <xf numFmtId="9" fontId="7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4" fillId="0" borderId="0"/>
    <xf numFmtId="0" fontId="74" fillId="0" borderId="0"/>
    <xf numFmtId="9" fontId="4" fillId="0" borderId="0" applyFont="0" applyFill="0" applyBorder="0" applyAlignment="0" applyProtection="0"/>
    <xf numFmtId="0" fontId="80" fillId="0" borderId="0">
      <protection locked="0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0" fontId="96" fillId="66" borderId="30" applyNumberFormat="0" applyProtection="0">
      <alignment horizontal="left" vertical="center" wrapText="1"/>
    </xf>
    <xf numFmtId="38" fontId="97" fillId="0" borderId="0"/>
    <xf numFmtId="0" fontId="40" fillId="41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0" fillId="6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86" fillId="0" borderId="26"/>
    <xf numFmtId="0" fontId="98" fillId="0" borderId="31">
      <alignment vertical="center" wrapText="1"/>
    </xf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9" fillId="0" borderId="32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0" borderId="0"/>
    <xf numFmtId="0" fontId="4" fillId="0" borderId="0" applyNumberFormat="0" applyFill="0" applyBorder="0" applyAlignment="0" applyProtection="0"/>
    <xf numFmtId="0" fontId="66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7" borderId="0" applyNumberFormat="0" applyBorder="0" applyAlignment="0" applyProtection="0"/>
    <xf numFmtId="0" fontId="27" fillId="69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27" fillId="69" borderId="0" applyNumberFormat="0" applyBorder="0" applyAlignment="0" applyProtection="0"/>
    <xf numFmtId="0" fontId="39" fillId="72" borderId="0" applyNumberFormat="0" applyBorder="0" applyAlignment="0" applyProtection="0"/>
    <xf numFmtId="0" fontId="39" fillId="68" borderId="0" applyNumberFormat="0" applyBorder="0" applyAlignment="0" applyProtection="0"/>
    <xf numFmtId="0" fontId="39" fillId="73" borderId="0" applyNumberFormat="0" applyBorder="0" applyAlignment="0" applyProtection="0"/>
    <xf numFmtId="0" fontId="39" fillId="67" borderId="0" applyNumberFormat="0" applyBorder="0" applyAlignment="0" applyProtection="0"/>
    <xf numFmtId="0" fontId="39" fillId="72" borderId="0" applyNumberFormat="0" applyBorder="0" applyAlignment="0" applyProtection="0"/>
    <xf numFmtId="0" fontId="39" fillId="68" borderId="0" applyNumberFormat="0" applyBorder="0" applyAlignment="0" applyProtection="0"/>
    <xf numFmtId="0" fontId="39" fillId="74" borderId="0" applyNumberFormat="0" applyBorder="0" applyAlignment="0" applyProtection="0"/>
    <xf numFmtId="0" fontId="39" fillId="75" borderId="0" applyNumberFormat="0" applyBorder="0" applyAlignment="0" applyProtection="0"/>
    <xf numFmtId="0" fontId="39" fillId="73" borderId="0" applyNumberFormat="0" applyBorder="0" applyAlignment="0" applyProtection="0"/>
    <xf numFmtId="0" fontId="39" fillId="76" borderId="0" applyNumberFormat="0" applyBorder="0" applyAlignment="0" applyProtection="0"/>
    <xf numFmtId="0" fontId="39" fillId="74" borderId="0" applyNumberFormat="0" applyBorder="0" applyAlignment="0" applyProtection="0"/>
    <xf numFmtId="0" fontId="39" fillId="77" borderId="0" applyNumberFormat="0" applyBorder="0" applyAlignment="0" applyProtection="0"/>
    <xf numFmtId="0" fontId="40" fillId="78" borderId="0" applyNumberFormat="0" applyBorder="0" applyAlignment="0" applyProtection="0"/>
    <xf numFmtId="0" fontId="100" fillId="70" borderId="11" applyNumberFormat="0" applyAlignment="0" applyProtection="0"/>
    <xf numFmtId="0" fontId="42" fillId="79" borderId="12" applyNumberFormat="0" applyAlignment="0" applyProtection="0"/>
    <xf numFmtId="43" fontId="29" fillId="0" borderId="0" applyFont="0" applyFill="0" applyBorder="0" applyAlignment="0" applyProtection="0"/>
    <xf numFmtId="0" fontId="44" fillId="72" borderId="0" applyNumberFormat="0" applyBorder="0" applyAlignment="0" applyProtection="0"/>
    <xf numFmtId="0" fontId="101" fillId="0" borderId="33" applyNumberFormat="0" applyFill="0" applyAlignment="0" applyProtection="0"/>
    <xf numFmtId="0" fontId="102" fillId="0" borderId="34" applyNumberFormat="0" applyFill="0" applyAlignment="0" applyProtection="0"/>
    <xf numFmtId="0" fontId="103" fillId="0" borderId="35" applyNumberFormat="0" applyFill="0" applyAlignment="0" applyProtection="0"/>
    <xf numFmtId="0" fontId="103" fillId="0" borderId="0" applyNumberFormat="0" applyFill="0" applyBorder="0" applyAlignment="0" applyProtection="0"/>
    <xf numFmtId="0" fontId="48" fillId="68" borderId="11" applyNumberFormat="0" applyAlignment="0" applyProtection="0"/>
    <xf numFmtId="0" fontId="53" fillId="0" borderId="36" applyNumberFormat="0" applyFill="0" applyAlignment="0" applyProtection="0"/>
    <xf numFmtId="0" fontId="104" fillId="80" borderId="0" applyNumberFormat="0" applyBorder="0" applyAlignment="0" applyProtection="0"/>
    <xf numFmtId="0" fontId="4" fillId="69" borderId="17" applyNumberFormat="0" applyAlignment="0" applyProtection="0"/>
    <xf numFmtId="0" fontId="51" fillId="70" borderId="18" applyNumberFormat="0" applyAlignment="0" applyProtection="0"/>
    <xf numFmtId="0" fontId="105" fillId="0" borderId="0" applyNumberFormat="0" applyFill="0" applyBorder="0" applyAlignment="0" applyProtection="0"/>
    <xf numFmtId="0" fontId="36" fillId="0" borderId="37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8" borderId="11" applyNumberFormat="0" applyAlignment="0" applyProtection="0"/>
    <xf numFmtId="0" fontId="48" fillId="68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81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3" borderId="0" applyNumberFormat="0" applyBorder="0" applyAlignment="0" applyProtection="0">
      <alignment vertical="center"/>
    </xf>
    <xf numFmtId="0" fontId="27" fillId="85" borderId="17" applyNumberFormat="0" applyFont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42" fillId="86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27" fillId="9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8" fillId="0" borderId="38" applyNumberFormat="0" applyFill="0" applyAlignment="0" applyProtection="0">
      <alignment vertical="center"/>
    </xf>
    <xf numFmtId="0" fontId="109" fillId="0" borderId="39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48" fillId="87" borderId="11" applyNumberFormat="0" applyAlignment="0" applyProtection="0">
      <alignment vertical="center"/>
    </xf>
    <xf numFmtId="0" fontId="51" fillId="63" borderId="18" applyNumberFormat="0" applyAlignment="0" applyProtection="0">
      <alignment vertical="center"/>
    </xf>
    <xf numFmtId="0" fontId="44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41" fillId="63" borderId="11" applyNumberFormat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7" applyNumberFormat="0" applyFill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27" fillId="93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90" borderId="0" applyNumberFormat="0" applyBorder="0" applyAlignment="0" applyProtection="0">
      <alignment vertical="center"/>
    </xf>
    <xf numFmtId="0" fontId="27" fillId="91" borderId="0" applyNumberFormat="0" applyBorder="0" applyAlignment="0" applyProtection="0">
      <alignment vertical="center"/>
    </xf>
    <xf numFmtId="0" fontId="39" fillId="91" borderId="0" applyNumberFormat="0" applyBorder="0" applyAlignment="0" applyProtection="0">
      <alignment vertical="center"/>
    </xf>
    <xf numFmtId="0" fontId="27" fillId="87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9" borderId="0" applyNumberFormat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39" fillId="95" borderId="0" applyNumberFormat="0" applyBorder="0" applyAlignment="0" applyProtection="0">
      <alignment vertical="center"/>
    </xf>
    <xf numFmtId="0" fontId="27" fillId="87" borderId="0" applyNumberFormat="0" applyBorder="0" applyAlignment="0" applyProtection="0">
      <alignment vertical="center"/>
    </xf>
    <xf numFmtId="0" fontId="39" fillId="87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7" borderId="11" applyNumberFormat="0" applyAlignment="0" applyProtection="0">
      <alignment vertical="center"/>
    </xf>
    <xf numFmtId="0" fontId="27" fillId="0" borderId="0">
      <alignment vertical="center"/>
    </xf>
    <xf numFmtId="0" fontId="48" fillId="87" borderId="11" applyNumberFormat="0" applyAlignment="0" applyProtection="0">
      <alignment vertical="center"/>
    </xf>
    <xf numFmtId="0" fontId="59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1" fontId="35" fillId="0" borderId="0" applyBorder="0" applyProtection="0"/>
    <xf numFmtId="0" fontId="35" fillId="0" borderId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4" fillId="0" borderId="0"/>
    <xf numFmtId="171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10" fillId="0" borderId="0"/>
    <xf numFmtId="169" fontId="111" fillId="0" borderId="0" applyBorder="0" applyProtection="0"/>
    <xf numFmtId="0" fontId="112" fillId="0" borderId="0" applyNumberFormat="0" applyBorder="0" applyProtection="0">
      <alignment horizontal="center"/>
    </xf>
    <xf numFmtId="0" fontId="112" fillId="0" borderId="0" applyNumberFormat="0" applyBorder="0" applyProtection="0">
      <alignment horizontal="center" textRotation="90"/>
    </xf>
    <xf numFmtId="0" fontId="113" fillId="0" borderId="0" applyNumberFormat="0" applyBorder="0" applyProtection="0"/>
    <xf numFmtId="181" fontId="113" fillId="0" borderId="0" applyBorder="0" applyProtection="0"/>
    <xf numFmtId="0" fontId="110" fillId="0" borderId="0"/>
    <xf numFmtId="0" fontId="110" fillId="0" borderId="0"/>
    <xf numFmtId="0" fontId="110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5" fillId="0" borderId="0"/>
    <xf numFmtId="0" fontId="115" fillId="0" borderId="0"/>
    <xf numFmtId="0" fontId="115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</cellStyleXfs>
  <cellXfs count="91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4" fillId="4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4" fontId="5" fillId="3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4" fillId="4" borderId="1" xfId="0" applyNumberFormat="1" applyFont="1" applyFill="1" applyBorder="1" applyAlignment="1">
      <alignment wrapText="1"/>
    </xf>
    <xf numFmtId="2" fontId="3" fillId="2" borderId="0" xfId="0" applyNumberFormat="1" applyFont="1" applyFill="1" applyAlignment="1">
      <alignment horizontal="right" vertical="center" wrapText="1"/>
    </xf>
    <xf numFmtId="2" fontId="3" fillId="5" borderId="1" xfId="0" applyNumberFormat="1" applyFont="1" applyFill="1" applyBorder="1" applyAlignment="1">
      <alignment horizontal="right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2" fillId="2" borderId="0" xfId="0" applyNumberFormat="1" applyFont="1" applyFill="1"/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0" fontId="4" fillId="2" borderId="0" xfId="0" applyFont="1" applyFill="1"/>
    <xf numFmtId="2" fontId="4" fillId="3" borderId="1" xfId="0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168" fontId="5" fillId="3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168" fontId="3" fillId="5" borderId="1" xfId="1" applyNumberFormat="1" applyFont="1" applyFill="1" applyBorder="1" applyAlignment="1">
      <alignment vertical="center" wrapText="1"/>
    </xf>
    <xf numFmtId="2" fontId="7" fillId="5" borderId="1" xfId="0" applyNumberFormat="1" applyFont="1" applyFill="1" applyBorder="1" applyAlignment="1">
      <alignment wrapText="1"/>
    </xf>
    <xf numFmtId="0" fontId="2" fillId="8" borderId="0" xfId="0" applyFont="1" applyFill="1"/>
    <xf numFmtId="2" fontId="5" fillId="0" borderId="1" xfId="0" applyNumberFormat="1" applyFont="1" applyFill="1" applyBorder="1" applyAlignment="1">
      <alignment horizontal="right" vertical="center" wrapText="1"/>
    </xf>
    <xf numFmtId="4" fontId="2" fillId="0" borderId="1" xfId="0" applyNumberFormat="1" applyFont="1" applyFill="1" applyBorder="1" applyAlignment="1">
      <alignment horizontal="right" vertical="center"/>
    </xf>
    <xf numFmtId="2" fontId="4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/>
    <xf numFmtId="168" fontId="4" fillId="0" borderId="1" xfId="1" applyNumberFormat="1" applyFont="1" applyFill="1" applyBorder="1" applyAlignment="1">
      <alignment vertical="center" wrapText="1"/>
    </xf>
    <xf numFmtId="2" fontId="3" fillId="2" borderId="0" xfId="0" applyNumberFormat="1" applyFont="1" applyFill="1" applyBorder="1" applyAlignment="1">
      <alignment horizontal="right" vertical="center" wrapText="1"/>
    </xf>
    <xf numFmtId="2" fontId="57" fillId="62" borderId="1" xfId="0" applyNumberFormat="1" applyFont="1" applyFill="1" applyBorder="1" applyAlignment="1">
      <alignment horizontal="right"/>
    </xf>
    <xf numFmtId="2" fontId="5" fillId="0" borderId="1" xfId="0" applyNumberFormat="1" applyFont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/>
    <xf numFmtId="2" fontId="3" fillId="3" borderId="1" xfId="0" applyNumberFormat="1" applyFont="1" applyFill="1" applyBorder="1" applyAlignment="1">
      <alignment horizontal="left" vertical="top" wrapText="1"/>
    </xf>
    <xf numFmtId="2" fontId="6" fillId="5" borderId="1" xfId="0" applyNumberFormat="1" applyFont="1" applyFill="1" applyBorder="1" applyAlignment="1">
      <alignment vertical="center" wrapText="1"/>
    </xf>
    <xf numFmtId="2" fontId="3" fillId="5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168" fontId="2" fillId="2" borderId="1" xfId="0" applyNumberFormat="1" applyFont="1" applyFill="1" applyBorder="1" applyAlignment="1"/>
    <xf numFmtId="2" fontId="4" fillId="0" borderId="1" xfId="0" applyNumberFormat="1" applyFont="1" applyBorder="1" applyAlignment="1">
      <alignment vertical="center" wrapText="1"/>
    </xf>
    <xf numFmtId="168" fontId="3" fillId="5" borderId="1" xfId="0" applyNumberFormat="1" applyFont="1" applyFill="1" applyBorder="1" applyAlignment="1">
      <alignment vertical="center" wrapText="1"/>
    </xf>
    <xf numFmtId="168" fontId="3" fillId="0" borderId="1" xfId="0" applyNumberFormat="1" applyFont="1" applyBorder="1" applyAlignment="1">
      <alignment vertical="center" wrapText="1"/>
    </xf>
    <xf numFmtId="168" fontId="5" fillId="3" borderId="1" xfId="0" applyNumberFormat="1" applyFont="1" applyFill="1" applyBorder="1" applyAlignment="1">
      <alignment vertical="center" wrapText="1"/>
    </xf>
    <xf numFmtId="2" fontId="0" fillId="0" borderId="1" xfId="1" applyNumberFormat="1" applyFont="1" applyBorder="1" applyAlignment="1"/>
    <xf numFmtId="168" fontId="2" fillId="0" borderId="1" xfId="0" applyNumberFormat="1" applyFont="1" applyBorder="1" applyAlignment="1"/>
    <xf numFmtId="4" fontId="5" fillId="3" borderId="1" xfId="0" applyNumberFormat="1" applyFont="1" applyFill="1" applyBorder="1" applyAlignment="1">
      <alignment vertical="center" wrapText="1"/>
    </xf>
    <xf numFmtId="3" fontId="5" fillId="3" borderId="1" xfId="0" applyNumberFormat="1" applyFont="1" applyFill="1" applyBorder="1" applyAlignment="1">
      <alignment vertical="center" wrapText="1"/>
    </xf>
    <xf numFmtId="1" fontId="3" fillId="0" borderId="1" xfId="0" applyNumberFormat="1" applyFont="1" applyBorder="1" applyAlignment="1">
      <alignment vertical="center" wrapText="1"/>
    </xf>
    <xf numFmtId="2" fontId="57" fillId="62" borderId="1" xfId="0" applyNumberFormat="1" applyFont="1" applyFill="1" applyBorder="1" applyAlignment="1"/>
    <xf numFmtId="1" fontId="57" fillId="62" borderId="1" xfId="0" applyNumberFormat="1" applyFont="1" applyFill="1" applyBorder="1" applyAlignment="1"/>
    <xf numFmtId="2" fontId="0" fillId="0" borderId="1" xfId="0" applyNumberFormat="1" applyBorder="1" applyAlignment="1"/>
    <xf numFmtId="2" fontId="3" fillId="2" borderId="1" xfId="0" applyNumberFormat="1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3" fontId="4" fillId="2" borderId="1" xfId="0" applyNumberFormat="1" applyFont="1" applyFill="1" applyBorder="1" applyAlignment="1">
      <alignment vertical="center" wrapText="1"/>
    </xf>
    <xf numFmtId="1" fontId="4" fillId="2" borderId="1" xfId="0" applyNumberFormat="1" applyFont="1" applyFill="1" applyBorder="1" applyAlignment="1">
      <alignment vertical="center" wrapText="1"/>
    </xf>
    <xf numFmtId="4" fontId="5" fillId="3" borderId="1" xfId="0" applyNumberFormat="1" applyFont="1" applyFill="1" applyBorder="1" applyAlignment="1">
      <alignment vertical="top" wrapText="1"/>
    </xf>
    <xf numFmtId="3" fontId="5" fillId="3" borderId="1" xfId="0" applyNumberFormat="1" applyFont="1" applyFill="1" applyBorder="1" applyAlignment="1">
      <alignment vertical="top" wrapText="1"/>
    </xf>
    <xf numFmtId="4" fontId="4" fillId="0" borderId="1" xfId="0" applyNumberFormat="1" applyFont="1" applyBorder="1" applyAlignment="1">
      <alignment vertical="center" wrapText="1"/>
    </xf>
    <xf numFmtId="3" fontId="4" fillId="0" borderId="1" xfId="0" applyNumberFormat="1" applyFont="1" applyBorder="1" applyAlignment="1">
      <alignment vertical="center" wrapText="1"/>
    </xf>
    <xf numFmtId="4" fontId="3" fillId="5" borderId="1" xfId="0" applyNumberFormat="1" applyFont="1" applyFill="1" applyBorder="1" applyAlignment="1">
      <alignment vertical="center" wrapText="1"/>
    </xf>
    <xf numFmtId="1" fontId="3" fillId="5" borderId="1" xfId="0" applyNumberFormat="1" applyFont="1" applyFill="1" applyBorder="1" applyAlignment="1">
      <alignment vertical="center" wrapText="1"/>
    </xf>
    <xf numFmtId="1" fontId="4" fillId="0" borderId="1" xfId="0" applyNumberFormat="1" applyFont="1" applyBorder="1" applyAlignment="1">
      <alignment vertical="center" wrapText="1"/>
    </xf>
    <xf numFmtId="2" fontId="4" fillId="2" borderId="1" xfId="0" applyNumberFormat="1" applyFont="1" applyFill="1" applyBorder="1" applyAlignment="1">
      <alignment vertical="center" wrapText="1"/>
    </xf>
    <xf numFmtId="1" fontId="5" fillId="3" borderId="1" xfId="0" applyNumberFormat="1" applyFont="1" applyFill="1" applyBorder="1" applyAlignment="1">
      <alignment vertical="center" wrapText="1"/>
    </xf>
    <xf numFmtId="1" fontId="3" fillId="0" borderId="1" xfId="0" applyNumberFormat="1" applyFont="1" applyBorder="1" applyAlignment="1">
      <alignment vertical="center"/>
    </xf>
    <xf numFmtId="1" fontId="2" fillId="2" borderId="1" xfId="0" applyNumberFormat="1" applyFont="1" applyFill="1" applyBorder="1" applyAlignment="1"/>
    <xf numFmtId="2" fontId="4" fillId="2" borderId="0" xfId="0" applyNumberFormat="1" applyFont="1" applyFill="1"/>
    <xf numFmtId="1" fontId="0" fillId="0" borderId="1" xfId="0" applyNumberFormat="1" applyBorder="1" applyAlignment="1"/>
    <xf numFmtId="2" fontId="3" fillId="2" borderId="1" xfId="0" applyNumberFormat="1" applyFont="1" applyFill="1" applyBorder="1" applyAlignment="1">
      <alignment horizontal="right" vertical="center" wrapText="1"/>
    </xf>
    <xf numFmtId="2" fontId="4" fillId="2" borderId="1" xfId="0" quotePrefix="1" applyNumberFormat="1" applyFont="1" applyFill="1" applyBorder="1" applyAlignment="1">
      <alignment horizontal="left" vertical="top" wrapText="1"/>
    </xf>
    <xf numFmtId="2" fontId="4" fillId="2" borderId="1" xfId="0" applyNumberFormat="1" applyFont="1" applyFill="1" applyBorder="1" applyAlignment="1">
      <alignment horizontal="justify" vertical="top" wrapText="1"/>
    </xf>
    <xf numFmtId="0" fontId="7" fillId="2" borderId="23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center" wrapText="1"/>
    </xf>
    <xf numFmtId="0" fontId="7" fillId="2" borderId="24" xfId="0" applyFont="1" applyFill="1" applyBorder="1" applyAlignment="1">
      <alignment horizontal="center" wrapText="1"/>
    </xf>
    <xf numFmtId="0" fontId="9" fillId="7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2" fontId="6" fillId="7" borderId="20" xfId="0" applyNumberFormat="1" applyFont="1" applyFill="1" applyBorder="1" applyAlignment="1">
      <alignment horizontal="center" vertical="center" wrapText="1"/>
    </xf>
    <xf numFmtId="2" fontId="6" fillId="7" borderId="40" xfId="0" applyNumberFormat="1" applyFont="1" applyFill="1" applyBorder="1" applyAlignment="1">
      <alignment horizontal="center" vertical="center" wrapText="1"/>
    </xf>
    <xf numFmtId="2" fontId="6" fillId="7" borderId="41" xfId="0" applyNumberFormat="1" applyFont="1" applyFill="1" applyBorder="1" applyAlignment="1">
      <alignment horizontal="center" vertical="center" wrapText="1"/>
    </xf>
  </cellXfs>
  <cellStyles count="45601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4"/>
  <sheetViews>
    <sheetView tabSelected="1" topLeftCell="A2" zoomScaleNormal="100" workbookViewId="0">
      <pane xSplit="2" ySplit="6" topLeftCell="C8" activePane="bottomRight" state="frozen"/>
      <selection activeCell="A2" sqref="A2"/>
      <selection pane="topRight" activeCell="C2" sqref="C2"/>
      <selection pane="bottomLeft" activeCell="A7" sqref="A7"/>
      <selection pane="bottomRight" activeCell="B1" sqref="B1:J2"/>
    </sheetView>
  </sheetViews>
  <sheetFormatPr defaultColWidth="9.140625" defaultRowHeight="12.75"/>
  <cols>
    <col min="1" max="1" width="1.140625" style="1" customWidth="1"/>
    <col min="2" max="2" width="44.140625" style="2" customWidth="1"/>
    <col min="3" max="3" width="12.85546875" style="1" customWidth="1"/>
    <col min="4" max="4" width="9.140625" style="27" bestFit="1" customWidth="1"/>
    <col min="5" max="6" width="9.140625" style="1" bestFit="1" customWidth="1"/>
    <col min="7" max="7" width="10.42578125" style="1" bestFit="1" customWidth="1"/>
    <col min="8" max="8" width="9.42578125" style="27" bestFit="1" customWidth="1"/>
    <col min="9" max="9" width="10.140625" style="1" customWidth="1"/>
    <col min="10" max="10" width="10.42578125" style="1" customWidth="1"/>
    <col min="11" max="11" width="13.7109375" style="1" bestFit="1" customWidth="1"/>
    <col min="12" max="12" width="14.42578125" style="1" bestFit="1" customWidth="1"/>
    <col min="13" max="13" width="9.140625" style="1"/>
    <col min="14" max="14" width="13.7109375" style="1" bestFit="1" customWidth="1"/>
    <col min="15" max="15" width="14.42578125" style="1" bestFit="1" customWidth="1"/>
    <col min="16" max="16384" width="9.140625" style="1"/>
  </cols>
  <sheetData>
    <row r="1" spans="2:10" ht="12.75" hidden="1" customHeight="1">
      <c r="B1" s="80" t="s">
        <v>82</v>
      </c>
      <c r="C1" s="81"/>
      <c r="D1" s="81"/>
      <c r="E1" s="81"/>
      <c r="F1" s="81"/>
      <c r="G1" s="81"/>
      <c r="H1" s="81"/>
      <c r="I1" s="81"/>
      <c r="J1" s="81"/>
    </row>
    <row r="2" spans="2:10" ht="12.95" customHeight="1">
      <c r="B2" s="82"/>
      <c r="C2" s="83"/>
      <c r="D2" s="83"/>
      <c r="E2" s="83"/>
      <c r="F2" s="83"/>
      <c r="G2" s="83"/>
      <c r="H2" s="83"/>
      <c r="I2" s="83"/>
      <c r="J2" s="83"/>
    </row>
    <row r="3" spans="2:10">
      <c r="B3" s="84" t="s">
        <v>70</v>
      </c>
      <c r="C3" s="84"/>
      <c r="D3" s="84"/>
      <c r="E3" s="84"/>
      <c r="F3" s="84"/>
      <c r="G3" s="84"/>
      <c r="H3" s="84"/>
      <c r="I3" s="84"/>
      <c r="J3" s="84"/>
    </row>
    <row r="4" spans="2:10" ht="12.75" customHeight="1">
      <c r="B4" s="85"/>
      <c r="C4" s="85" t="s">
        <v>30</v>
      </c>
      <c r="D4" s="85"/>
      <c r="E4" s="85"/>
      <c r="F4" s="85"/>
      <c r="G4" s="85" t="s">
        <v>29</v>
      </c>
      <c r="H4" s="85"/>
      <c r="I4" s="85"/>
      <c r="J4" s="85"/>
    </row>
    <row r="5" spans="2:10" ht="15" customHeight="1">
      <c r="B5" s="85"/>
      <c r="C5" s="85" t="s">
        <v>87</v>
      </c>
      <c r="D5" s="87" t="s">
        <v>86</v>
      </c>
      <c r="E5" s="39">
        <v>2022</v>
      </c>
      <c r="F5" s="39">
        <v>2022</v>
      </c>
      <c r="G5" s="85" t="s">
        <v>87</v>
      </c>
      <c r="H5" s="87" t="s">
        <v>86</v>
      </c>
      <c r="I5" s="39">
        <v>2022</v>
      </c>
      <c r="J5" s="39">
        <v>2022</v>
      </c>
    </row>
    <row r="6" spans="2:10">
      <c r="B6" s="85"/>
      <c r="C6" s="85"/>
      <c r="D6" s="87"/>
      <c r="E6" s="39" t="s">
        <v>84</v>
      </c>
      <c r="F6" s="39" t="s">
        <v>85</v>
      </c>
      <c r="G6" s="85"/>
      <c r="H6" s="87"/>
      <c r="I6" s="39" t="s">
        <v>84</v>
      </c>
      <c r="J6" s="39" t="s">
        <v>85</v>
      </c>
    </row>
    <row r="7" spans="2:10" ht="15" customHeight="1">
      <c r="B7" s="85"/>
      <c r="C7" s="39">
        <v>1</v>
      </c>
      <c r="D7" s="39">
        <v>2</v>
      </c>
      <c r="E7" s="39">
        <v>3</v>
      </c>
      <c r="F7" s="39">
        <v>4</v>
      </c>
      <c r="G7" s="39">
        <v>1</v>
      </c>
      <c r="H7" s="39">
        <v>2</v>
      </c>
      <c r="I7" s="39">
        <v>3</v>
      </c>
      <c r="J7" s="39">
        <v>4</v>
      </c>
    </row>
    <row r="8" spans="2:10" ht="15" customHeight="1">
      <c r="B8" s="13" t="s">
        <v>69</v>
      </c>
      <c r="C8" s="43"/>
      <c r="D8" s="43"/>
      <c r="E8" s="43"/>
      <c r="F8" s="43"/>
      <c r="G8" s="43"/>
      <c r="H8" s="43"/>
      <c r="I8" s="43"/>
      <c r="J8" s="43"/>
    </row>
    <row r="9" spans="2:10" ht="15" customHeight="1">
      <c r="B9" s="26" t="s">
        <v>68</v>
      </c>
      <c r="C9" s="43"/>
      <c r="D9" s="43"/>
      <c r="E9" s="43"/>
      <c r="F9" s="43"/>
      <c r="G9" s="43"/>
      <c r="H9" s="43"/>
      <c r="I9" s="44"/>
      <c r="J9" s="44"/>
    </row>
    <row r="10" spans="2:10">
      <c r="B10" s="24" t="s">
        <v>67</v>
      </c>
      <c r="C10" s="45">
        <f>C11+C15+C16</f>
        <v>33.006359999999994</v>
      </c>
      <c r="D10" s="45">
        <f t="shared" ref="D10:G10" si="0">D11+D15+D16</f>
        <v>2.9247049999999999</v>
      </c>
      <c r="E10" s="45">
        <f t="shared" ref="E10" si="1">E11+E15+E16</f>
        <v>2.9245899999999998</v>
      </c>
      <c r="F10" s="45">
        <f t="shared" ref="F10" si="2">F11+F15+F16</f>
        <v>3.2512250000000003</v>
      </c>
      <c r="G10" s="23">
        <f t="shared" si="0"/>
        <v>206873110.92199999</v>
      </c>
      <c r="H10" s="23">
        <f>H11+H15+H16</f>
        <v>17383478.714000002</v>
      </c>
      <c r="I10" s="23">
        <f>I11+I15+I16</f>
        <v>17994586</v>
      </c>
      <c r="J10" s="23">
        <f>J11+J15+J16</f>
        <v>20588727.395999998</v>
      </c>
    </row>
    <row r="11" spans="2:10">
      <c r="B11" s="24" t="s">
        <v>66</v>
      </c>
      <c r="C11" s="45">
        <f>C12+C13+C14</f>
        <v>12.220629999999998</v>
      </c>
      <c r="D11" s="45">
        <f t="shared" ref="D11:H11" si="3">D12+D13+D14</f>
        <v>0.90806999999999993</v>
      </c>
      <c r="E11" s="45">
        <f t="shared" ref="E11" si="4">E12+E13+E14</f>
        <v>1.0974699999999999</v>
      </c>
      <c r="F11" s="45">
        <f t="shared" ref="F11" si="5">F12+F13+F14</f>
        <v>1.0360200000000002</v>
      </c>
      <c r="G11" s="23">
        <f>G12+G13+G14</f>
        <v>142072938.377</v>
      </c>
      <c r="H11" s="23">
        <f t="shared" si="3"/>
        <v>11182300.684</v>
      </c>
      <c r="I11" s="23">
        <f t="shared" ref="I11" si="6">I12+I13+I14</f>
        <v>12914110.98</v>
      </c>
      <c r="J11" s="23">
        <f t="shared" ref="J11" si="7">J12+J13+J14</f>
        <v>13682353.550999999</v>
      </c>
    </row>
    <row r="12" spans="2:10">
      <c r="B12" s="7" t="s">
        <v>65</v>
      </c>
      <c r="C12" s="46">
        <v>6.2146099999999995</v>
      </c>
      <c r="D12" s="46">
        <v>0.41682000000000002</v>
      </c>
      <c r="E12" s="46">
        <v>0.57628000000000001</v>
      </c>
      <c r="F12" s="46">
        <v>0.45749000000000001</v>
      </c>
      <c r="G12" s="47">
        <v>8793301.1769999992</v>
      </c>
      <c r="H12" s="47">
        <v>678873.33400000003</v>
      </c>
      <c r="I12" s="47">
        <v>721037.65</v>
      </c>
      <c r="J12" s="47">
        <v>660442.85100000002</v>
      </c>
    </row>
    <row r="13" spans="2:10">
      <c r="B13" s="7" t="s">
        <v>64</v>
      </c>
      <c r="C13" s="46">
        <v>3.08623</v>
      </c>
      <c r="D13" s="46">
        <v>0.25785999999999998</v>
      </c>
      <c r="E13" s="46">
        <v>0.25297999999999998</v>
      </c>
      <c r="F13" s="46">
        <v>0.30452000000000001</v>
      </c>
      <c r="G13" s="47">
        <v>51015711.799999997</v>
      </c>
      <c r="H13" s="47">
        <v>4362390.05</v>
      </c>
      <c r="I13" s="47">
        <v>4221392.08</v>
      </c>
      <c r="J13" s="47">
        <v>5341281.7</v>
      </c>
    </row>
    <row r="14" spans="2:10">
      <c r="B14" s="7" t="s">
        <v>63</v>
      </c>
      <c r="C14" s="46">
        <v>2.9197899999999994</v>
      </c>
      <c r="D14" s="46">
        <v>0.23338999999999999</v>
      </c>
      <c r="E14" s="46">
        <v>0.26821</v>
      </c>
      <c r="F14" s="46">
        <v>0.27400999999999998</v>
      </c>
      <c r="G14" s="47">
        <v>82263925.400000006</v>
      </c>
      <c r="H14" s="47">
        <v>6141037.2999999998</v>
      </c>
      <c r="I14" s="47">
        <v>7971681.25</v>
      </c>
      <c r="J14" s="47">
        <v>7680629</v>
      </c>
    </row>
    <row r="15" spans="2:10" ht="15" customHeight="1">
      <c r="B15" s="7" t="s">
        <v>62</v>
      </c>
      <c r="C15" s="46">
        <v>19.904959999999999</v>
      </c>
      <c r="D15" s="46">
        <v>1.954855</v>
      </c>
      <c r="E15" s="46">
        <v>1.732</v>
      </c>
      <c r="F15" s="46">
        <v>2.1092249999999999</v>
      </c>
      <c r="G15" s="47">
        <v>59775825.670000002</v>
      </c>
      <c r="H15" s="47">
        <v>5828078.0300000003</v>
      </c>
      <c r="I15" s="47">
        <v>4540145.0199999996</v>
      </c>
      <c r="J15" s="47">
        <v>6232193.4700000007</v>
      </c>
    </row>
    <row r="16" spans="2:10" ht="15" customHeight="1">
      <c r="B16" s="16" t="s">
        <v>61</v>
      </c>
      <c r="C16" s="46">
        <v>0.88076999999999994</v>
      </c>
      <c r="D16" s="46">
        <v>6.1780000000000002E-2</v>
      </c>
      <c r="E16" s="48">
        <v>9.5119999999999996E-2</v>
      </c>
      <c r="F16" s="48">
        <v>0.10598</v>
      </c>
      <c r="G16" s="47">
        <v>5024346.875</v>
      </c>
      <c r="H16" s="47">
        <v>373100</v>
      </c>
      <c r="I16" s="47">
        <v>540330</v>
      </c>
      <c r="J16" s="47">
        <v>674180.375</v>
      </c>
    </row>
    <row r="17" spans="2:10" ht="14.25" customHeight="1">
      <c r="B17" s="13" t="s">
        <v>60</v>
      </c>
      <c r="C17" s="44"/>
      <c r="D17" s="44"/>
      <c r="E17" s="44"/>
      <c r="F17" s="44"/>
      <c r="G17" s="49"/>
      <c r="H17" s="49"/>
      <c r="I17" s="25"/>
      <c r="J17" s="25"/>
    </row>
    <row r="18" spans="2:10" ht="15" customHeight="1">
      <c r="B18" s="26" t="s">
        <v>59</v>
      </c>
      <c r="C18" s="44"/>
      <c r="D18" s="44"/>
      <c r="E18" s="44"/>
      <c r="F18" s="44"/>
      <c r="G18" s="49"/>
      <c r="H18" s="49"/>
      <c r="I18" s="25"/>
      <c r="J18" s="25"/>
    </row>
    <row r="19" spans="2:10">
      <c r="B19" s="24" t="s">
        <v>58</v>
      </c>
      <c r="C19" s="45">
        <f>C20+C21</f>
        <v>2078.3889000000004</v>
      </c>
      <c r="D19" s="45">
        <f t="shared" ref="D19:J19" si="8">D20+D21</f>
        <v>202.34900000000002</v>
      </c>
      <c r="E19" s="45">
        <f t="shared" si="8"/>
        <v>180.28552000000002</v>
      </c>
      <c r="F19" s="45">
        <f t="shared" si="8"/>
        <v>230.03813000000002</v>
      </c>
      <c r="G19" s="23">
        <f>G20+G21</f>
        <v>128657516.68096212</v>
      </c>
      <c r="H19" s="23">
        <f>H20+H21</f>
        <v>12982214.59705469</v>
      </c>
      <c r="I19" s="23">
        <f t="shared" si="8"/>
        <v>10324617.819015719</v>
      </c>
      <c r="J19" s="23">
        <f t="shared" si="8"/>
        <v>14458955.041391585</v>
      </c>
    </row>
    <row r="20" spans="2:10">
      <c r="B20" s="9" t="s">
        <v>57</v>
      </c>
      <c r="C20" s="46">
        <v>2063.7330000000002</v>
      </c>
      <c r="D20" s="46">
        <v>200.69656000000001</v>
      </c>
      <c r="E20" s="46">
        <v>179.15484000000001</v>
      </c>
      <c r="F20" s="46">
        <v>228.67589000000001</v>
      </c>
      <c r="G20" s="50">
        <v>113319291.49265392</v>
      </c>
      <c r="H20" s="50">
        <v>11427957.677102599</v>
      </c>
      <c r="I20" s="47">
        <v>9277355.7547978535</v>
      </c>
      <c r="J20" s="47">
        <v>13069668.92509119</v>
      </c>
    </row>
    <row r="21" spans="2:10">
      <c r="B21" s="9" t="s">
        <v>56</v>
      </c>
      <c r="C21" s="46">
        <v>14.655900000000001</v>
      </c>
      <c r="D21" s="46">
        <v>1.6524399999999999</v>
      </c>
      <c r="E21" s="46">
        <v>1.1306799999999999</v>
      </c>
      <c r="F21" s="46">
        <v>1.3622399999999999</v>
      </c>
      <c r="G21" s="50">
        <v>15338225.188308191</v>
      </c>
      <c r="H21" s="50">
        <v>1554256.9199520899</v>
      </c>
      <c r="I21" s="47">
        <v>1047262.064217866</v>
      </c>
      <c r="J21" s="47">
        <v>1389286.1163003941</v>
      </c>
    </row>
    <row r="22" spans="2:10">
      <c r="B22" s="26" t="s">
        <v>55</v>
      </c>
      <c r="C22" s="44"/>
      <c r="D22" s="44"/>
      <c r="E22" s="44"/>
      <c r="F22" s="44"/>
      <c r="G22" s="49"/>
      <c r="H22" s="49"/>
      <c r="I22" s="25"/>
      <c r="J22" s="25"/>
    </row>
    <row r="23" spans="2:10">
      <c r="B23" s="24" t="s">
        <v>54</v>
      </c>
      <c r="C23" s="45">
        <f>SUM(C24:C29)</f>
        <v>577631.88907999999</v>
      </c>
      <c r="D23" s="45">
        <f>SUM(D24:D29)</f>
        <v>37208.512029999998</v>
      </c>
      <c r="E23" s="45">
        <f t="shared" ref="E23:G23" si="9">SUM(E24:E29)</f>
        <v>55283.71994000001</v>
      </c>
      <c r="F23" s="45">
        <f t="shared" si="9"/>
        <v>66272.080700000006</v>
      </c>
      <c r="G23" s="51">
        <f t="shared" si="9"/>
        <v>42722828.916108236</v>
      </c>
      <c r="H23" s="51">
        <f>SUM(H24:H29)</f>
        <v>4053907.0675546201</v>
      </c>
      <c r="I23" s="51">
        <f>SUM(I24:I29)</f>
        <v>3806374.6645152811</v>
      </c>
      <c r="J23" s="51">
        <f>SUM(J24:J29)</f>
        <v>5062363.6994657628</v>
      </c>
    </row>
    <row r="24" spans="2:10">
      <c r="B24" s="16" t="s">
        <v>53</v>
      </c>
      <c r="C24" s="46">
        <v>9.7600000000000016</v>
      </c>
      <c r="D24" s="46">
        <v>1.1599999999999999</v>
      </c>
      <c r="E24" s="46">
        <v>0.51000000000000012</v>
      </c>
      <c r="F24" s="46">
        <v>0.56000000000000016</v>
      </c>
      <c r="G24" s="47">
        <v>575.2700000000001</v>
      </c>
      <c r="H24" s="47">
        <v>72.02</v>
      </c>
      <c r="I24" s="47">
        <v>27.769999999999996</v>
      </c>
      <c r="J24" s="47">
        <v>34.85</v>
      </c>
    </row>
    <row r="25" spans="2:10" s="15" customFormat="1">
      <c r="B25" s="16" t="s">
        <v>52</v>
      </c>
      <c r="C25" s="46">
        <v>12298.499390000001</v>
      </c>
      <c r="D25" s="46">
        <v>1128.8290199999999</v>
      </c>
      <c r="E25" s="46">
        <v>629.87000000000012</v>
      </c>
      <c r="F25" s="46">
        <v>1154.9199999999998</v>
      </c>
      <c r="G25" s="47">
        <v>133051.90395951</v>
      </c>
      <c r="H25" s="47">
        <v>11085.947689500001</v>
      </c>
      <c r="I25" s="47">
        <v>13042.960000000005</v>
      </c>
      <c r="J25" s="47">
        <v>15462</v>
      </c>
    </row>
    <row r="26" spans="2:10" ht="12" customHeight="1">
      <c r="B26" s="7" t="s">
        <v>72</v>
      </c>
      <c r="C26" s="46">
        <v>46625.245080000001</v>
      </c>
      <c r="D26" s="46">
        <v>3631.44</v>
      </c>
      <c r="E26" s="46">
        <v>4209.3100000000004</v>
      </c>
      <c r="F26" s="46">
        <v>4920.0100000000011</v>
      </c>
      <c r="G26" s="47">
        <v>4171037.9508114001</v>
      </c>
      <c r="H26" s="47">
        <v>327236.07</v>
      </c>
      <c r="I26" s="47">
        <v>384404.04</v>
      </c>
      <c r="J26" s="47">
        <v>462278.81000000006</v>
      </c>
    </row>
    <row r="27" spans="2:10" s="15" customFormat="1">
      <c r="B27" s="16" t="s">
        <v>73</v>
      </c>
      <c r="C27" s="46">
        <v>18729.794130000002</v>
      </c>
      <c r="D27" s="46">
        <v>1648.8407999999999</v>
      </c>
      <c r="E27" s="46">
        <v>1536.56</v>
      </c>
      <c r="F27" s="46">
        <v>1825.8800000000003</v>
      </c>
      <c r="G27" s="47">
        <v>1276800.6026175499</v>
      </c>
      <c r="H27" s="47">
        <v>164298.0518326</v>
      </c>
      <c r="I27" s="47">
        <v>104998.30999999998</v>
      </c>
      <c r="J27" s="47">
        <v>131428.15999999997</v>
      </c>
    </row>
    <row r="28" spans="2:10" ht="15">
      <c r="B28" s="7" t="s">
        <v>74</v>
      </c>
      <c r="C28" s="46">
        <v>40407.289460000007</v>
      </c>
      <c r="D28" s="46">
        <v>3481.39221</v>
      </c>
      <c r="E28" s="52">
        <v>3632.5799400000001</v>
      </c>
      <c r="F28" s="52">
        <v>4314.2007000000003</v>
      </c>
      <c r="G28" s="47">
        <v>28725463.218948185</v>
      </c>
      <c r="H28" s="47">
        <v>3046328.5280325199</v>
      </c>
      <c r="I28" s="47">
        <v>2477058.564515281</v>
      </c>
      <c r="J28" s="47">
        <v>3492578.2094657626</v>
      </c>
    </row>
    <row r="29" spans="2:10">
      <c r="B29" s="7" t="s">
        <v>75</v>
      </c>
      <c r="C29" s="46">
        <v>459561.30102000001</v>
      </c>
      <c r="D29" s="46">
        <v>27316.85</v>
      </c>
      <c r="E29" s="46">
        <v>45274.890000000014</v>
      </c>
      <c r="F29" s="46">
        <v>54056.51</v>
      </c>
      <c r="G29" s="47">
        <v>8415899.9697715901</v>
      </c>
      <c r="H29" s="47">
        <v>504886.45</v>
      </c>
      <c r="I29" s="47">
        <v>826843.02</v>
      </c>
      <c r="J29" s="47">
        <v>960581.67000000016</v>
      </c>
    </row>
    <row r="30" spans="2:10">
      <c r="B30" s="7" t="s">
        <v>76</v>
      </c>
      <c r="C30" s="46">
        <v>11.993180000000001</v>
      </c>
      <c r="D30" s="46">
        <v>0.94049000000000005</v>
      </c>
      <c r="E30" s="46">
        <v>0.67857999999999996</v>
      </c>
      <c r="F30" s="46">
        <v>0.91361000000000003</v>
      </c>
      <c r="G30" s="47">
        <v>176.86467060000001</v>
      </c>
      <c r="H30" s="47">
        <v>14.5638972</v>
      </c>
      <c r="I30" s="47">
        <v>10.300585099999999</v>
      </c>
      <c r="J30" s="47">
        <v>12.003574100000003</v>
      </c>
    </row>
    <row r="31" spans="2:10">
      <c r="B31" s="20" t="s">
        <v>51</v>
      </c>
      <c r="C31" s="45">
        <f>SUM(C32:C34)</f>
        <v>12222.26878</v>
      </c>
      <c r="D31" s="45">
        <f t="shared" ref="D31:J31" si="10">SUM(D32:D34)</f>
        <v>1038.8357599999999</v>
      </c>
      <c r="E31" s="45">
        <f t="shared" si="10"/>
        <v>1089.2978500000004</v>
      </c>
      <c r="F31" s="45">
        <f t="shared" si="10"/>
        <v>1136.6710700000001</v>
      </c>
      <c r="G31" s="51">
        <f>SUM(G32:G34)</f>
        <v>1038334.951245994</v>
      </c>
      <c r="H31" s="51">
        <f t="shared" si="10"/>
        <v>86504.523664699998</v>
      </c>
      <c r="I31" s="51">
        <f t="shared" si="10"/>
        <v>90746.070971311012</v>
      </c>
      <c r="J31" s="51">
        <f t="shared" si="10"/>
        <v>98645.319678413041</v>
      </c>
    </row>
    <row r="32" spans="2:10">
      <c r="B32" s="7" t="s">
        <v>50</v>
      </c>
      <c r="C32" s="46">
        <v>227.73</v>
      </c>
      <c r="D32" s="46">
        <v>12.9186</v>
      </c>
      <c r="E32" s="46">
        <v>15.230000000000002</v>
      </c>
      <c r="F32" s="46">
        <v>19.470000000000002</v>
      </c>
      <c r="G32" s="53">
        <v>6113.6491810000007</v>
      </c>
      <c r="H32" s="53">
        <v>346.35549470000001</v>
      </c>
      <c r="I32" s="53">
        <v>506.21</v>
      </c>
      <c r="J32" s="53">
        <v>640.20999999999992</v>
      </c>
    </row>
    <row r="33" spans="1:16" s="15" customFormat="1">
      <c r="B33" s="16" t="s">
        <v>77</v>
      </c>
      <c r="C33" s="46">
        <v>10787.525380000001</v>
      </c>
      <c r="D33" s="22">
        <v>920.41997000000003</v>
      </c>
      <c r="E33" s="22">
        <v>948.20000000000027</v>
      </c>
      <c r="F33" s="22">
        <v>979.27</v>
      </c>
      <c r="G33" s="32">
        <v>1030531.56477235</v>
      </c>
      <c r="H33" s="32">
        <v>86004.666879299999</v>
      </c>
      <c r="I33" s="32">
        <v>90056.03</v>
      </c>
      <c r="J33" s="32">
        <v>97801.22000000003</v>
      </c>
    </row>
    <row r="34" spans="1:16">
      <c r="B34" s="16" t="s">
        <v>78</v>
      </c>
      <c r="C34" s="46">
        <v>1207.0134000000003</v>
      </c>
      <c r="D34" s="46">
        <v>105.49719</v>
      </c>
      <c r="E34" s="46">
        <v>125.86785000000002</v>
      </c>
      <c r="F34" s="46">
        <v>137.93107000000001</v>
      </c>
      <c r="G34" s="53">
        <v>1689.7372926439998</v>
      </c>
      <c r="H34" s="53">
        <v>153.5012907</v>
      </c>
      <c r="I34" s="53">
        <v>183.83097131100001</v>
      </c>
      <c r="J34" s="53">
        <v>203.88967841299998</v>
      </c>
    </row>
    <row r="35" spans="1:16">
      <c r="B35" s="19" t="s">
        <v>49</v>
      </c>
      <c r="C35" s="54">
        <f>C36+C39</f>
        <v>61785.634587500004</v>
      </c>
      <c r="D35" s="54">
        <f t="shared" ref="D35:H35" si="11">D36+D39</f>
        <v>5650.3240000000005</v>
      </c>
      <c r="E35" s="54">
        <f>E36+E39</f>
        <v>4840.4656000000004</v>
      </c>
      <c r="F35" s="54">
        <f>F36+F39</f>
        <v>5515.4041899999993</v>
      </c>
      <c r="G35" s="55">
        <f>G36+G39</f>
        <v>1701906.473267369</v>
      </c>
      <c r="H35" s="55">
        <f t="shared" si="11"/>
        <v>139705.22452958999</v>
      </c>
      <c r="I35" s="55">
        <f t="shared" ref="I35" si="12">I36+I39</f>
        <v>143111.14794182795</v>
      </c>
      <c r="J35" s="55">
        <f t="shared" ref="J35" si="13">J36+J39</f>
        <v>171214.13955052503</v>
      </c>
    </row>
    <row r="36" spans="1:16">
      <c r="B36" s="19" t="s">
        <v>48</v>
      </c>
      <c r="C36" s="54">
        <f t="shared" ref="C36:H36" si="14">C37+C38</f>
        <v>22398.823457500002</v>
      </c>
      <c r="D36" s="54">
        <f t="shared" si="14"/>
        <v>1887.27091</v>
      </c>
      <c r="E36" s="54">
        <f t="shared" ref="E36" si="15">E37+E38</f>
        <v>1884.2398400000002</v>
      </c>
      <c r="F36" s="54">
        <f t="shared" ref="F36" si="16">F37+F38</f>
        <v>2237.5121199999999</v>
      </c>
      <c r="G36" s="55">
        <f t="shared" si="14"/>
        <v>971632.13</v>
      </c>
      <c r="H36" s="55">
        <f t="shared" si="14"/>
        <v>72318.816897329991</v>
      </c>
      <c r="I36" s="55">
        <f t="shared" ref="I36" si="17">I37+I38</f>
        <v>86041.030458583002</v>
      </c>
      <c r="J36" s="55">
        <f t="shared" ref="J36" si="18">J37+J38</f>
        <v>107101.18742192602</v>
      </c>
    </row>
    <row r="37" spans="1:16" ht="14.25" customHeight="1">
      <c r="B37" s="16" t="s">
        <v>47</v>
      </c>
      <c r="C37" s="46">
        <v>11124.593457500001</v>
      </c>
      <c r="D37" s="46">
        <v>1012.859975</v>
      </c>
      <c r="E37" s="46">
        <v>963.40083000000004</v>
      </c>
      <c r="F37" s="46">
        <v>1134.3312699999999</v>
      </c>
      <c r="G37" s="56">
        <v>380639.88</v>
      </c>
      <c r="H37" s="56">
        <v>33285.756381029998</v>
      </c>
      <c r="I37" s="56">
        <v>32499.801182721007</v>
      </c>
      <c r="J37" s="56">
        <v>38773.421442732797</v>
      </c>
    </row>
    <row r="38" spans="1:16">
      <c r="B38" s="16" t="s">
        <v>46</v>
      </c>
      <c r="C38" s="46">
        <v>11274.23</v>
      </c>
      <c r="D38" s="57">
        <v>874.41093499999999</v>
      </c>
      <c r="E38" s="46">
        <v>920.83901000000003</v>
      </c>
      <c r="F38" s="46">
        <v>1103.18085</v>
      </c>
      <c r="G38" s="56">
        <v>590992.25</v>
      </c>
      <c r="H38" s="58">
        <v>39033.0605163</v>
      </c>
      <c r="I38" s="56">
        <v>53541.229275862002</v>
      </c>
      <c r="J38" s="56">
        <v>68327.765979193224</v>
      </c>
    </row>
    <row r="39" spans="1:16">
      <c r="B39" s="19" t="s">
        <v>45</v>
      </c>
      <c r="C39" s="54">
        <f t="shared" ref="C39:J39" si="19">C40+C41</f>
        <v>39386.811130000002</v>
      </c>
      <c r="D39" s="54">
        <f t="shared" si="19"/>
        <v>3763.0530900000003</v>
      </c>
      <c r="E39" s="54">
        <f t="shared" si="19"/>
        <v>2956.2257600000003</v>
      </c>
      <c r="F39" s="54">
        <f t="shared" si="19"/>
        <v>3277.8920699999999</v>
      </c>
      <c r="G39" s="23">
        <f t="shared" si="19"/>
        <v>730274.34326736908</v>
      </c>
      <c r="H39" s="23">
        <f t="shared" si="19"/>
        <v>67386.407632260001</v>
      </c>
      <c r="I39" s="23">
        <f t="shared" si="19"/>
        <v>57070.117483244961</v>
      </c>
      <c r="J39" s="23">
        <f t="shared" si="19"/>
        <v>64112.952128599005</v>
      </c>
    </row>
    <row r="40" spans="1:16">
      <c r="B40" s="16" t="s">
        <v>44</v>
      </c>
      <c r="C40" s="46">
        <v>22969.806690809273</v>
      </c>
      <c r="D40" s="57">
        <v>2229.1181009900001</v>
      </c>
      <c r="E40" s="46">
        <v>1845.44517</v>
      </c>
      <c r="F40" s="46">
        <v>2081.1577000000002</v>
      </c>
      <c r="G40" s="56">
        <v>451611.41382974555</v>
      </c>
      <c r="H40" s="58">
        <v>42816.12377713</v>
      </c>
      <c r="I40" s="56">
        <v>36375.971642564982</v>
      </c>
      <c r="J40" s="56">
        <v>40831.082865999997</v>
      </c>
    </row>
    <row r="41" spans="1:16" s="41" customFormat="1">
      <c r="A41" s="31"/>
      <c r="B41" s="30" t="s">
        <v>43</v>
      </c>
      <c r="C41" s="46">
        <v>16417.004439190725</v>
      </c>
      <c r="D41" s="57">
        <v>1533.93498901</v>
      </c>
      <c r="E41" s="46">
        <v>1110.7805900000001</v>
      </c>
      <c r="F41" s="46">
        <v>1196.7343699999999</v>
      </c>
      <c r="G41" s="56">
        <v>278662.92943762348</v>
      </c>
      <c r="H41" s="58">
        <v>24570.283855130001</v>
      </c>
      <c r="I41" s="56">
        <v>20694.145840679979</v>
      </c>
      <c r="J41" s="56">
        <v>23281.869262599008</v>
      </c>
      <c r="K41" s="1"/>
      <c r="L41" s="1"/>
      <c r="M41" s="1"/>
      <c r="N41" s="1"/>
      <c r="O41" s="1"/>
      <c r="P41" s="1"/>
    </row>
    <row r="42" spans="1:16">
      <c r="B42" s="19" t="s">
        <v>42</v>
      </c>
      <c r="C42" s="54">
        <f>C43+C44</f>
        <v>65812.392819999994</v>
      </c>
      <c r="D42" s="54">
        <f t="shared" ref="D42:I42" si="20">D43+D44</f>
        <v>5201.0477117600003</v>
      </c>
      <c r="E42" s="54">
        <f t="shared" si="20"/>
        <v>5626.8852999999999</v>
      </c>
      <c r="F42" s="23">
        <v>6567.0877200000004</v>
      </c>
      <c r="G42" s="23">
        <f>G43+G44</f>
        <v>293658.17161529331</v>
      </c>
      <c r="H42" s="23">
        <f t="shared" si="20"/>
        <v>21371.69034805</v>
      </c>
      <c r="I42" s="23">
        <f t="shared" si="20"/>
        <v>24649.370817133371</v>
      </c>
      <c r="J42" s="23">
        <v>27865.37794086153</v>
      </c>
    </row>
    <row r="43" spans="1:16" ht="15">
      <c r="B43" s="16" t="s">
        <v>41</v>
      </c>
      <c r="C43" s="59">
        <v>52683.012539999996</v>
      </c>
      <c r="D43" s="59">
        <v>4182.9164300000002</v>
      </c>
      <c r="E43" s="59">
        <v>4386.0913600000003</v>
      </c>
      <c r="F43" s="47">
        <v>5016.8569699999998</v>
      </c>
      <c r="G43" s="76">
        <v>226644.50996196514</v>
      </c>
      <c r="H43" s="47">
        <v>14855.54433904</v>
      </c>
      <c r="I43" s="47">
        <v>17259.060108594982</v>
      </c>
      <c r="J43" s="47">
        <v>20054.429137524956</v>
      </c>
    </row>
    <row r="44" spans="1:16">
      <c r="B44" s="19" t="s">
        <v>40</v>
      </c>
      <c r="C44" s="54">
        <f>C45+C46</f>
        <v>13129.380279999999</v>
      </c>
      <c r="D44" s="54">
        <f t="shared" ref="D44:I44" si="21">D45+D46</f>
        <v>1018.13128176</v>
      </c>
      <c r="E44" s="54">
        <f t="shared" si="21"/>
        <v>1240.79394</v>
      </c>
      <c r="F44" s="23">
        <v>1550.2307499999999</v>
      </c>
      <c r="G44" s="23">
        <f t="shared" si="21"/>
        <v>67013.661653328178</v>
      </c>
      <c r="H44" s="23">
        <f t="shared" si="21"/>
        <v>6516.1460090099999</v>
      </c>
      <c r="I44" s="23">
        <f t="shared" si="21"/>
        <v>7390.3107085383908</v>
      </c>
      <c r="J44" s="23">
        <v>7810.9488033365706</v>
      </c>
    </row>
    <row r="45" spans="1:16">
      <c r="B45" s="16" t="s">
        <v>39</v>
      </c>
      <c r="C45" s="60">
        <v>1066.4687626800001</v>
      </c>
      <c r="D45" s="60">
        <v>59.479372599999998</v>
      </c>
      <c r="E45" s="60">
        <v>126.61441000000001</v>
      </c>
      <c r="F45" s="47">
        <v>164.76821308000001</v>
      </c>
      <c r="G45" s="47">
        <v>18122.515092577058</v>
      </c>
      <c r="H45" s="47">
        <v>1452.8020195900001</v>
      </c>
      <c r="I45" s="47">
        <v>3360.1740758569904</v>
      </c>
      <c r="J45" s="47">
        <v>2859.6822168857198</v>
      </c>
    </row>
    <row r="46" spans="1:16">
      <c r="B46" s="16" t="s">
        <v>38</v>
      </c>
      <c r="C46" s="46">
        <v>12062.911517319999</v>
      </c>
      <c r="D46" s="46">
        <v>958.65190915999995</v>
      </c>
      <c r="E46" s="46">
        <v>1114.1795300000001</v>
      </c>
      <c r="F46" s="47">
        <v>1385.46253692</v>
      </c>
      <c r="G46" s="47">
        <v>48891.14656075112</v>
      </c>
      <c r="H46" s="47">
        <v>5063.3439894200001</v>
      </c>
      <c r="I46" s="47">
        <v>4030.1366326814009</v>
      </c>
      <c r="J46" s="47">
        <v>4951.2665864508508</v>
      </c>
    </row>
    <row r="47" spans="1:16">
      <c r="B47" s="19" t="s">
        <v>37</v>
      </c>
      <c r="C47" s="54">
        <f>C48+C49</f>
        <v>6999.1221100000002</v>
      </c>
      <c r="D47" s="54">
        <f t="shared" ref="D47:J47" si="22">D48+D49</f>
        <v>806.59</v>
      </c>
      <c r="E47" s="54">
        <f t="shared" si="22"/>
        <v>581.98000000000013</v>
      </c>
      <c r="F47" s="54">
        <f t="shared" si="22"/>
        <v>702.93000000000006</v>
      </c>
      <c r="G47" s="23">
        <f>G48+G49</f>
        <v>6650332.4754518401</v>
      </c>
      <c r="H47" s="23">
        <f t="shared" si="22"/>
        <v>722031.36</v>
      </c>
      <c r="I47" s="23">
        <f t="shared" si="22"/>
        <v>615320.85000000009</v>
      </c>
      <c r="J47" s="23">
        <f t="shared" si="22"/>
        <v>694335.27</v>
      </c>
    </row>
    <row r="48" spans="1:16">
      <c r="B48" s="16" t="s">
        <v>36</v>
      </c>
      <c r="C48" s="60">
        <v>6999.1221100000002</v>
      </c>
      <c r="D48" s="60">
        <v>806.59</v>
      </c>
      <c r="E48" s="60">
        <v>581.98000000000013</v>
      </c>
      <c r="F48" s="60">
        <v>702.93000000000006</v>
      </c>
      <c r="G48" s="47">
        <v>6650332.4754518401</v>
      </c>
      <c r="H48" s="47">
        <v>722031.36</v>
      </c>
      <c r="I48" s="47">
        <v>615320.85000000009</v>
      </c>
      <c r="J48" s="47">
        <v>694335.27</v>
      </c>
    </row>
    <row r="49" spans="2:10">
      <c r="B49" s="16" t="s">
        <v>35</v>
      </c>
      <c r="C49" s="46">
        <v>0</v>
      </c>
      <c r="D49" s="46">
        <v>0</v>
      </c>
      <c r="E49" s="46">
        <v>0</v>
      </c>
      <c r="F49" s="46">
        <v>0</v>
      </c>
      <c r="G49" s="47">
        <v>0</v>
      </c>
      <c r="H49" s="47">
        <v>0</v>
      </c>
      <c r="I49" s="47">
        <v>0</v>
      </c>
      <c r="J49" s="47">
        <v>0</v>
      </c>
    </row>
    <row r="50" spans="2:10">
      <c r="B50" s="21" t="s">
        <v>34</v>
      </c>
      <c r="C50" s="54">
        <f>C23+C31+C35+C42+C47</f>
        <v>724451.30737749999</v>
      </c>
      <c r="D50" s="54">
        <f t="shared" ref="D50:H50" si="23">D23+D31+D35+D42+D47</f>
        <v>49905.309501759999</v>
      </c>
      <c r="E50" s="54">
        <f t="shared" ref="E50" si="24">E23+E31+E35+E42+E47</f>
        <v>67422.348690000013</v>
      </c>
      <c r="F50" s="54">
        <f t="shared" ref="F50" si="25">F23+F31+F35+F42+F47</f>
        <v>80194.173679999993</v>
      </c>
      <c r="G50" s="51">
        <f>G23+G31+G35+G42+G47</f>
        <v>52407060.987688735</v>
      </c>
      <c r="H50" s="51">
        <f t="shared" si="23"/>
        <v>5023519.8660969594</v>
      </c>
      <c r="I50" s="51">
        <f t="shared" ref="I50" si="26">I23+I31+I35+I42+I47</f>
        <v>4680202.1042455528</v>
      </c>
      <c r="J50" s="51">
        <f t="shared" ref="J50" si="27">J23+J31+J35+J42+J47</f>
        <v>6054423.8066355623</v>
      </c>
    </row>
    <row r="51" spans="2:10">
      <c r="B51" s="21" t="s">
        <v>33</v>
      </c>
      <c r="C51" s="54">
        <f t="shared" ref="C51:H51" si="28">C19+C23+C31+C35+C42+C47</f>
        <v>726529.69627750001</v>
      </c>
      <c r="D51" s="54">
        <f t="shared" si="28"/>
        <v>50107.658501760001</v>
      </c>
      <c r="E51" s="54">
        <f t="shared" ref="E51" si="29">E19+E23+E31+E35+E42+E47</f>
        <v>67602.634210000004</v>
      </c>
      <c r="F51" s="54">
        <f t="shared" ref="F51" si="30">F19+F23+F31+F35+F42+F47</f>
        <v>80424.211809999993</v>
      </c>
      <c r="G51" s="51">
        <f>G19+G23+G31+G35+G42+G47</f>
        <v>181064577.66865084</v>
      </c>
      <c r="H51" s="51">
        <f t="shared" si="28"/>
        <v>18005734.463151652</v>
      </c>
      <c r="I51" s="51">
        <f t="shared" ref="I51" si="31">I19+I23+I31+I35+I42+I47</f>
        <v>15004819.923261272</v>
      </c>
      <c r="J51" s="51">
        <f t="shared" ref="J51" si="32">J19+J23+J31+J35+J42+J47</f>
        <v>20513378.848027151</v>
      </c>
    </row>
    <row r="52" spans="2:10">
      <c r="B52" s="21" t="s">
        <v>32</v>
      </c>
      <c r="C52" s="54">
        <f t="shared" ref="C52:H52" si="33">C19+C23+C31+C35+C42</f>
        <v>719530.57416750002</v>
      </c>
      <c r="D52" s="54">
        <f t="shared" si="33"/>
        <v>49301.068501760004</v>
      </c>
      <c r="E52" s="54">
        <f t="shared" ref="E52" si="34">E19+E23+E31+E35+E42</f>
        <v>67020.654210000008</v>
      </c>
      <c r="F52" s="54">
        <f t="shared" ref="F52" si="35">F19+F23+F31+F35+F42</f>
        <v>79721.28181</v>
      </c>
      <c r="G52" s="51">
        <f>G19+G23+G31+G35+G42</f>
        <v>174414245.19319901</v>
      </c>
      <c r="H52" s="51">
        <f t="shared" si="33"/>
        <v>17283703.103151653</v>
      </c>
      <c r="I52" s="51">
        <f t="shared" ref="I52" si="36">I19+I23+I31+I35+I42</f>
        <v>14389499.073261272</v>
      </c>
      <c r="J52" s="51">
        <f t="shared" ref="J52" si="37">J19+J23+J31+J35+J42</f>
        <v>19819043.578027152</v>
      </c>
    </row>
    <row r="53" spans="2:10">
      <c r="B53" s="88" t="s">
        <v>31</v>
      </c>
      <c r="C53" s="89"/>
      <c r="D53" s="89"/>
      <c r="E53" s="89"/>
      <c r="F53" s="89"/>
      <c r="G53" s="89"/>
      <c r="H53" s="89"/>
      <c r="I53" s="89"/>
      <c r="J53" s="90"/>
    </row>
    <row r="54" spans="2:10" ht="12.75" customHeight="1">
      <c r="B54" s="86"/>
      <c r="C54" s="86" t="s">
        <v>30</v>
      </c>
      <c r="D54" s="86"/>
      <c r="E54" s="86"/>
      <c r="F54" s="86"/>
      <c r="G54" s="86" t="s">
        <v>29</v>
      </c>
      <c r="H54" s="86"/>
      <c r="I54" s="86"/>
      <c r="J54" s="86"/>
    </row>
    <row r="55" spans="2:10" ht="12.75" customHeight="1">
      <c r="B55" s="86"/>
      <c r="C55" s="85" t="s">
        <v>87</v>
      </c>
      <c r="D55" s="87" t="s">
        <v>86</v>
      </c>
      <c r="E55" s="39">
        <v>2022</v>
      </c>
      <c r="F55" s="39">
        <v>2022</v>
      </c>
      <c r="G55" s="85" t="s">
        <v>87</v>
      </c>
      <c r="H55" s="87" t="s">
        <v>86</v>
      </c>
      <c r="I55" s="39">
        <v>2022</v>
      </c>
      <c r="J55" s="39">
        <v>2022</v>
      </c>
    </row>
    <row r="56" spans="2:10">
      <c r="B56" s="86"/>
      <c r="C56" s="85"/>
      <c r="D56" s="87"/>
      <c r="E56" s="39" t="s">
        <v>84</v>
      </c>
      <c r="F56" s="39" t="s">
        <v>85</v>
      </c>
      <c r="G56" s="85"/>
      <c r="H56" s="87"/>
      <c r="I56" s="39" t="s">
        <v>84</v>
      </c>
      <c r="J56" s="39" t="s">
        <v>85</v>
      </c>
    </row>
    <row r="57" spans="2:10">
      <c r="B57" s="86"/>
      <c r="C57" s="39">
        <v>1</v>
      </c>
      <c r="D57" s="39">
        <v>2</v>
      </c>
      <c r="E57" s="39">
        <v>3</v>
      </c>
      <c r="F57" s="39">
        <v>4</v>
      </c>
      <c r="G57" s="39">
        <v>1</v>
      </c>
      <c r="H57" s="39">
        <v>2</v>
      </c>
      <c r="I57" s="39">
        <v>3</v>
      </c>
      <c r="J57" s="39">
        <v>4</v>
      </c>
    </row>
    <row r="58" spans="2:10">
      <c r="B58" s="13" t="s">
        <v>28</v>
      </c>
      <c r="C58" s="12"/>
      <c r="D58" s="12"/>
      <c r="E58" s="12"/>
      <c r="F58" s="12"/>
      <c r="G58" s="12"/>
      <c r="H58" s="12"/>
      <c r="I58" s="12"/>
      <c r="J58" s="12"/>
    </row>
    <row r="59" spans="2:10">
      <c r="B59" s="20" t="s">
        <v>27</v>
      </c>
      <c r="C59" s="54">
        <f t="shared" ref="C59:J59" si="38">C60+C61</f>
        <v>507531.31848329998</v>
      </c>
      <c r="D59" s="54">
        <f t="shared" si="38"/>
        <v>33082.402869999998</v>
      </c>
      <c r="E59" s="54">
        <f t="shared" si="38"/>
        <v>48507.657899999998</v>
      </c>
      <c r="F59" s="54">
        <f t="shared" si="38"/>
        <v>57378.42957</v>
      </c>
      <c r="G59" s="55">
        <f t="shared" si="38"/>
        <v>14970859.689812612</v>
      </c>
      <c r="H59" s="55">
        <f t="shared" si="38"/>
        <v>1248779.0094214</v>
      </c>
      <c r="I59" s="55">
        <f t="shared" si="38"/>
        <v>1395093.1839093789</v>
      </c>
      <c r="J59" s="55">
        <f t="shared" si="38"/>
        <v>1650284.0040212756</v>
      </c>
    </row>
    <row r="60" spans="2:10">
      <c r="B60" s="16" t="s">
        <v>26</v>
      </c>
      <c r="C60" s="61">
        <v>40805.670062000005</v>
      </c>
      <c r="D60" s="61">
        <v>4852.8837199999998</v>
      </c>
      <c r="E60" s="61">
        <v>3626.9772010000002</v>
      </c>
      <c r="F60" s="61">
        <v>4218.0346710000003</v>
      </c>
      <c r="G60" s="62">
        <v>2723848.5655566026</v>
      </c>
      <c r="H60" s="62">
        <v>270763.97783588001</v>
      </c>
      <c r="I60" s="63">
        <v>246930.65620431831</v>
      </c>
      <c r="J60" s="63">
        <v>296045.39301951515</v>
      </c>
    </row>
    <row r="61" spans="2:10">
      <c r="B61" s="16" t="s">
        <v>25</v>
      </c>
      <c r="C61" s="61">
        <v>466725.64842129999</v>
      </c>
      <c r="D61" s="61">
        <v>28229.51915</v>
      </c>
      <c r="E61" s="61">
        <v>44880.680698999997</v>
      </c>
      <c r="F61" s="61">
        <v>53160.394898999999</v>
      </c>
      <c r="G61" s="62">
        <v>12247011.124256009</v>
      </c>
      <c r="H61" s="62">
        <v>978015.03158552002</v>
      </c>
      <c r="I61" s="63">
        <v>1148162.5277050606</v>
      </c>
      <c r="J61" s="63">
        <v>1354238.6110017605</v>
      </c>
    </row>
    <row r="62" spans="2:10" ht="27.75" customHeight="1">
      <c r="B62" s="42" t="s">
        <v>24</v>
      </c>
      <c r="C62" s="64">
        <f t="shared" ref="C62:J62" si="39">C63+C64</f>
        <v>35786.534787099998</v>
      </c>
      <c r="D62" s="64">
        <f t="shared" si="39"/>
        <v>3390.8047899999997</v>
      </c>
      <c r="E62" s="64">
        <f t="shared" si="39"/>
        <v>2817.3134270999999</v>
      </c>
      <c r="F62" s="64">
        <f t="shared" si="39"/>
        <v>3574.1382800000001</v>
      </c>
      <c r="G62" s="65">
        <f t="shared" si="39"/>
        <v>49810853.468423411</v>
      </c>
      <c r="H62" s="65">
        <f t="shared" si="39"/>
        <v>4976087.0776101304</v>
      </c>
      <c r="I62" s="65">
        <f t="shared" si="39"/>
        <v>3847497.1407499276</v>
      </c>
      <c r="J62" s="65">
        <f t="shared" si="39"/>
        <v>8520750.7925454304</v>
      </c>
    </row>
    <row r="63" spans="2:10">
      <c r="B63" s="7" t="s">
        <v>23</v>
      </c>
      <c r="C63" s="61">
        <v>7034.3366371000011</v>
      </c>
      <c r="D63" s="66">
        <v>707.25536999999997</v>
      </c>
      <c r="E63" s="61">
        <v>554.77284710000004</v>
      </c>
      <c r="F63" s="61">
        <v>654.74887999999999</v>
      </c>
      <c r="G63" s="62">
        <v>23195249.149502799</v>
      </c>
      <c r="H63" s="67">
        <v>2355028.0463295602</v>
      </c>
      <c r="I63" s="63">
        <v>1638165.9250646948</v>
      </c>
      <c r="J63" s="63">
        <v>5037166.4041734915</v>
      </c>
    </row>
    <row r="64" spans="2:10">
      <c r="B64" s="7" t="s">
        <v>22</v>
      </c>
      <c r="C64" s="61">
        <v>28752.19815</v>
      </c>
      <c r="D64" s="66">
        <v>2683.5494199999998</v>
      </c>
      <c r="E64" s="61">
        <v>2262.5405799999999</v>
      </c>
      <c r="F64" s="61">
        <v>2919.3894</v>
      </c>
      <c r="G64" s="62">
        <v>26615604.318920616</v>
      </c>
      <c r="H64" s="67">
        <v>2621059.0312805702</v>
      </c>
      <c r="I64" s="63">
        <v>2209331.215685233</v>
      </c>
      <c r="J64" s="63">
        <v>3483584.3883719398</v>
      </c>
    </row>
    <row r="65" spans="2:16">
      <c r="B65" s="13" t="s">
        <v>21</v>
      </c>
      <c r="C65" s="44"/>
      <c r="D65" s="44"/>
      <c r="E65" s="68"/>
      <c r="F65" s="68"/>
      <c r="G65" s="69"/>
      <c r="H65" s="69"/>
      <c r="I65" s="69"/>
      <c r="J65" s="69"/>
    </row>
    <row r="66" spans="2:16">
      <c r="B66" s="19" t="s">
        <v>20</v>
      </c>
      <c r="C66" s="54">
        <f t="shared" ref="C66:J66" si="40">C67+C68+C69</f>
        <v>65083.452819999999</v>
      </c>
      <c r="D66" s="54">
        <f>D67+D68+D69</f>
        <v>6040.0175899999995</v>
      </c>
      <c r="E66" s="54">
        <f t="shared" si="40"/>
        <v>5300.2997400000004</v>
      </c>
      <c r="F66" s="54">
        <f t="shared" si="40"/>
        <v>5767.2386300000007</v>
      </c>
      <c r="G66" s="55">
        <f t="shared" si="40"/>
        <v>3105600.7707638545</v>
      </c>
      <c r="H66" s="55">
        <f t="shared" si="40"/>
        <v>285268.13364276005</v>
      </c>
      <c r="I66" s="55">
        <f t="shared" si="40"/>
        <v>256462.65740195409</v>
      </c>
      <c r="J66" s="55">
        <f t="shared" si="40"/>
        <v>281047.85571239016</v>
      </c>
    </row>
    <row r="67" spans="2:16">
      <c r="B67" s="16" t="s">
        <v>19</v>
      </c>
      <c r="C67" s="48">
        <v>62.372670000000006</v>
      </c>
      <c r="D67" s="46">
        <v>5.9180700000000002</v>
      </c>
      <c r="E67" s="46">
        <v>5.2928800000000003</v>
      </c>
      <c r="F67" s="46">
        <v>6.7980600000000004</v>
      </c>
      <c r="G67" s="70">
        <v>3130.2613001579903</v>
      </c>
      <c r="H67" s="56">
        <v>306.58676973000001</v>
      </c>
      <c r="I67" s="46">
        <v>263.72891234599996</v>
      </c>
      <c r="J67" s="46">
        <v>343.71689022900011</v>
      </c>
    </row>
    <row r="68" spans="2:16">
      <c r="B68" s="16" t="s">
        <v>18</v>
      </c>
      <c r="C68" s="71">
        <v>64694.973170000005</v>
      </c>
      <c r="D68" s="46">
        <v>6007.9174999999996</v>
      </c>
      <c r="E68" s="46">
        <v>5266.8083800000004</v>
      </c>
      <c r="F68" s="46">
        <v>5728.2843300000004</v>
      </c>
      <c r="G68" s="63">
        <v>3091414.9179562521</v>
      </c>
      <c r="H68" s="56">
        <v>283954.82756768999</v>
      </c>
      <c r="I68" s="46">
        <v>255218.18037984308</v>
      </c>
      <c r="J68" s="46">
        <v>279566.58451703098</v>
      </c>
    </row>
    <row r="69" spans="2:16">
      <c r="B69" s="16" t="s">
        <v>17</v>
      </c>
      <c r="C69" s="71">
        <v>326.10698000000002</v>
      </c>
      <c r="D69" s="46">
        <v>26.182020000000001</v>
      </c>
      <c r="E69" s="46">
        <v>28.19848</v>
      </c>
      <c r="F69" s="46">
        <v>32.156239999999997</v>
      </c>
      <c r="G69" s="63">
        <v>11055.591507444202</v>
      </c>
      <c r="H69" s="56">
        <v>1006.71930534</v>
      </c>
      <c r="I69" s="56">
        <v>980.74810976500021</v>
      </c>
      <c r="J69" s="56">
        <v>1137.5543051301713</v>
      </c>
      <c r="K69" s="14"/>
      <c r="L69" s="14"/>
    </row>
    <row r="70" spans="2:16">
      <c r="B70" s="19" t="s">
        <v>16</v>
      </c>
      <c r="C70" s="54">
        <f t="shared" ref="C70:H70" si="41">C71+C72</f>
        <v>92.263919999999985</v>
      </c>
      <c r="D70" s="54">
        <f t="shared" si="41"/>
        <v>22.382739999999998</v>
      </c>
      <c r="E70" s="54">
        <f>E71+E72</f>
        <v>2.4635400000000001</v>
      </c>
      <c r="F70" s="54">
        <f>F71+F72</f>
        <v>2.78606</v>
      </c>
      <c r="G70" s="72">
        <f t="shared" si="41"/>
        <v>805.52062666499978</v>
      </c>
      <c r="H70" s="72">
        <f t="shared" si="41"/>
        <v>118.52347546999999</v>
      </c>
      <c r="I70" s="72">
        <f>I71+I72</f>
        <v>39.365459712000003</v>
      </c>
      <c r="J70" s="72">
        <f>J71+J72</f>
        <v>57.388843339999994</v>
      </c>
      <c r="K70" s="14"/>
      <c r="L70" s="14"/>
    </row>
    <row r="71" spans="2:16" s="18" customFormat="1">
      <c r="B71" s="16" t="s">
        <v>15</v>
      </c>
      <c r="C71" s="66">
        <v>79.421369999999982</v>
      </c>
      <c r="D71" s="57">
        <v>19.48518</v>
      </c>
      <c r="E71" s="46">
        <v>2.14778</v>
      </c>
      <c r="F71" s="46">
        <v>2.2111800000000001</v>
      </c>
      <c r="G71" s="73">
        <v>557.14148935699995</v>
      </c>
      <c r="H71" s="58">
        <v>113.85184018</v>
      </c>
      <c r="I71" s="46">
        <v>20.264810848</v>
      </c>
      <c r="J71" s="46">
        <v>21.314607189999997</v>
      </c>
      <c r="K71" s="75"/>
      <c r="L71" s="75"/>
      <c r="M71" s="1"/>
      <c r="N71" s="1"/>
      <c r="O71" s="1"/>
      <c r="P71" s="1"/>
    </row>
    <row r="72" spans="2:16">
      <c r="B72" s="16" t="s">
        <v>14</v>
      </c>
      <c r="C72" s="66">
        <v>12.842549999999999</v>
      </c>
      <c r="D72" s="66">
        <v>2.8975599999999999</v>
      </c>
      <c r="E72" s="46">
        <v>0.31575999999999999</v>
      </c>
      <c r="F72" s="46">
        <v>0.57487999999999995</v>
      </c>
      <c r="G72" s="73">
        <v>248.3791373079998</v>
      </c>
      <c r="H72" s="73">
        <v>4.6716352900000002</v>
      </c>
      <c r="I72" s="56">
        <v>19.100648864</v>
      </c>
      <c r="J72" s="56">
        <v>36.074236149999997</v>
      </c>
      <c r="K72" s="14"/>
      <c r="L72" s="14"/>
    </row>
    <row r="73" spans="2:16">
      <c r="B73" s="17" t="s">
        <v>13</v>
      </c>
      <c r="C73" s="45">
        <f t="shared" ref="C73:J73" si="42">C74</f>
        <v>11126.039999999999</v>
      </c>
      <c r="D73" s="45">
        <f t="shared" si="42"/>
        <v>763.86</v>
      </c>
      <c r="E73" s="45">
        <f t="shared" si="42"/>
        <v>928.45999999999992</v>
      </c>
      <c r="F73" s="45">
        <f t="shared" si="42"/>
        <v>1032.6799999999996</v>
      </c>
      <c r="G73" s="72">
        <f t="shared" si="42"/>
        <v>299775.77999999997</v>
      </c>
      <c r="H73" s="72">
        <f t="shared" si="42"/>
        <v>22275.599999999999</v>
      </c>
      <c r="I73" s="72">
        <f t="shared" si="42"/>
        <v>24974.57</v>
      </c>
      <c r="J73" s="72">
        <f t="shared" si="42"/>
        <v>28479.1</v>
      </c>
    </row>
    <row r="74" spans="2:16" s="15" customFormat="1">
      <c r="B74" s="16" t="s">
        <v>12</v>
      </c>
      <c r="C74" s="48">
        <v>11126.039999999999</v>
      </c>
      <c r="D74" s="48">
        <v>763.86</v>
      </c>
      <c r="E74" s="48">
        <v>928.45999999999992</v>
      </c>
      <c r="F74" s="48">
        <v>1032.6799999999996</v>
      </c>
      <c r="G74" s="74">
        <v>299775.77999999997</v>
      </c>
      <c r="H74" s="74">
        <v>22275.599999999999</v>
      </c>
      <c r="I74" s="74">
        <v>24974.57</v>
      </c>
      <c r="J74" s="74">
        <v>28479.1</v>
      </c>
    </row>
    <row r="75" spans="2:16">
      <c r="B75" s="88" t="s">
        <v>11</v>
      </c>
      <c r="C75" s="89"/>
      <c r="D75" s="89"/>
      <c r="E75" s="89"/>
      <c r="F75" s="90"/>
      <c r="G75" s="14"/>
      <c r="H75" s="11"/>
      <c r="I75" s="14"/>
      <c r="J75" s="14"/>
    </row>
    <row r="76" spans="2:16" ht="13.5" customHeight="1">
      <c r="B76" s="86"/>
      <c r="C76" s="85" t="s">
        <v>88</v>
      </c>
      <c r="D76" s="87" t="s">
        <v>86</v>
      </c>
      <c r="E76" s="38">
        <v>2022</v>
      </c>
      <c r="F76" s="39">
        <v>2022</v>
      </c>
      <c r="G76" s="33"/>
      <c r="H76" s="33"/>
      <c r="I76" s="11"/>
      <c r="J76" s="11"/>
    </row>
    <row r="77" spans="2:16" ht="14.25" customHeight="1">
      <c r="B77" s="86"/>
      <c r="C77" s="85"/>
      <c r="D77" s="87"/>
      <c r="E77" s="38" t="s">
        <v>84</v>
      </c>
      <c r="F77" s="39" t="s">
        <v>85</v>
      </c>
      <c r="G77" s="11"/>
      <c r="H77" s="11"/>
      <c r="I77" s="11"/>
      <c r="J77" s="11"/>
    </row>
    <row r="78" spans="2:16" ht="12.75" customHeight="1">
      <c r="B78" s="86"/>
      <c r="C78" s="37">
        <v>1</v>
      </c>
      <c r="D78" s="37">
        <v>2</v>
      </c>
      <c r="E78" s="38">
        <v>3</v>
      </c>
      <c r="F78" s="39">
        <v>4</v>
      </c>
      <c r="G78" s="11"/>
      <c r="H78" s="11"/>
      <c r="I78" s="11"/>
      <c r="J78" s="11"/>
    </row>
    <row r="79" spans="2:16">
      <c r="B79" s="13" t="s">
        <v>10</v>
      </c>
      <c r="C79" s="12"/>
      <c r="D79" s="12"/>
      <c r="E79" s="12"/>
      <c r="F79" s="12"/>
      <c r="H79" s="1"/>
      <c r="I79" s="11"/>
      <c r="J79" s="11"/>
    </row>
    <row r="80" spans="2:16">
      <c r="B80" s="4" t="s">
        <v>9</v>
      </c>
      <c r="C80" s="8">
        <v>9912.93037</v>
      </c>
      <c r="D80" s="8">
        <f t="shared" ref="D80:F80" si="43">D81+D82</f>
        <v>9602.5088299999989</v>
      </c>
      <c r="E80" s="8">
        <f t="shared" si="43"/>
        <v>10067.735279999999</v>
      </c>
      <c r="F80" s="8">
        <f t="shared" si="43"/>
        <v>9912.93037</v>
      </c>
      <c r="H80" s="1"/>
      <c r="I80" s="11"/>
      <c r="J80" s="11"/>
    </row>
    <row r="81" spans="1:11">
      <c r="B81" s="7" t="s">
        <v>8</v>
      </c>
      <c r="C81" s="29">
        <v>736.27329999999995</v>
      </c>
      <c r="D81" s="29">
        <v>620.49086999999997</v>
      </c>
      <c r="E81" s="6">
        <v>717.07614000000001</v>
      </c>
      <c r="F81" s="6">
        <v>736.27329999999995</v>
      </c>
      <c r="H81" s="1"/>
      <c r="I81" s="11"/>
      <c r="J81" s="11"/>
    </row>
    <row r="82" spans="1:11">
      <c r="B82" s="7" t="s">
        <v>7</v>
      </c>
      <c r="C82" s="29">
        <v>9176.6570699999993</v>
      </c>
      <c r="D82" s="29">
        <v>8982.0179599999992</v>
      </c>
      <c r="E82" s="6">
        <v>9350.6591399999998</v>
      </c>
      <c r="F82" s="6">
        <v>9176.6570699999993</v>
      </c>
      <c r="G82" s="11"/>
      <c r="H82" s="11"/>
      <c r="I82" s="11"/>
      <c r="J82" s="11"/>
      <c r="K82" s="11"/>
    </row>
    <row r="83" spans="1:11">
      <c r="B83" s="10" t="s">
        <v>6</v>
      </c>
      <c r="C83" s="8">
        <v>27408.38624</v>
      </c>
      <c r="D83" s="8">
        <f t="shared" ref="D83:E83" si="44">D84+D85</f>
        <v>21952.603589999999</v>
      </c>
      <c r="E83" s="8">
        <f t="shared" si="44"/>
        <v>27320.102056200001</v>
      </c>
      <c r="F83" s="8">
        <v>27408.38624</v>
      </c>
      <c r="G83" s="11"/>
      <c r="H83" s="11"/>
      <c r="I83" s="11"/>
      <c r="J83" s="11"/>
      <c r="K83" s="11"/>
    </row>
    <row r="84" spans="1:11">
      <c r="B84" s="9" t="s">
        <v>5</v>
      </c>
      <c r="C84" s="36">
        <v>24645.402269999999</v>
      </c>
      <c r="D84" s="36">
        <v>20052.095170000001</v>
      </c>
      <c r="E84" s="36">
        <v>24605.0289562</v>
      </c>
      <c r="F84" s="36">
        <v>24645.402269999999</v>
      </c>
      <c r="G84" s="11"/>
      <c r="H84" s="11"/>
      <c r="I84" s="11"/>
      <c r="J84" s="11"/>
      <c r="K84" s="11"/>
    </row>
    <row r="85" spans="1:11">
      <c r="B85" s="9" t="s">
        <v>4</v>
      </c>
      <c r="C85" s="36">
        <v>2762.9839700000002</v>
      </c>
      <c r="D85" s="36">
        <v>1900.5084199999999</v>
      </c>
      <c r="E85" s="36">
        <v>2715.0731000000001</v>
      </c>
      <c r="F85" s="36">
        <v>2762.9839700000002</v>
      </c>
      <c r="G85" s="11"/>
      <c r="H85" s="11"/>
      <c r="I85" s="11"/>
      <c r="J85" s="11"/>
      <c r="K85" s="11"/>
    </row>
    <row r="86" spans="1:11">
      <c r="B86" s="4" t="s">
        <v>80</v>
      </c>
      <c r="C86" s="8">
        <f>C87+C88</f>
        <v>2.4830700000000001</v>
      </c>
      <c r="D86" s="8">
        <f t="shared" ref="D86" si="45">D87+D88</f>
        <v>2.3858799999999998</v>
      </c>
      <c r="E86" s="8">
        <f>E87+E88</f>
        <v>2.47105</v>
      </c>
      <c r="F86" s="8">
        <f>F87+F88</f>
        <v>2.4830700000000001</v>
      </c>
      <c r="G86" s="11"/>
      <c r="H86" s="11"/>
      <c r="I86" s="11"/>
      <c r="J86" s="11"/>
      <c r="K86" s="11"/>
    </row>
    <row r="87" spans="1:11">
      <c r="B87" s="7" t="s">
        <v>81</v>
      </c>
      <c r="C87" s="34">
        <v>2.1680700000000002</v>
      </c>
      <c r="D87" s="34">
        <v>2.1357499999999998</v>
      </c>
      <c r="E87" s="77">
        <v>2.1621600000000001</v>
      </c>
      <c r="F87" s="34">
        <v>2.1680700000000002</v>
      </c>
      <c r="G87" s="11"/>
      <c r="H87" s="11"/>
      <c r="I87" s="11"/>
      <c r="J87" s="11"/>
      <c r="K87" s="11"/>
    </row>
    <row r="88" spans="1:11">
      <c r="B88" s="7" t="s">
        <v>3</v>
      </c>
      <c r="C88" s="6">
        <v>0.315</v>
      </c>
      <c r="D88" s="6">
        <v>0.25013000000000002</v>
      </c>
      <c r="E88" s="77">
        <v>0.30889</v>
      </c>
      <c r="F88" s="6">
        <v>0.315</v>
      </c>
      <c r="G88" s="11"/>
      <c r="H88" s="11"/>
      <c r="I88" s="11"/>
      <c r="J88" s="11"/>
      <c r="K88" s="11"/>
    </row>
    <row r="89" spans="1:11">
      <c r="B89" s="5" t="s">
        <v>2</v>
      </c>
      <c r="C89" s="28">
        <v>7.8074199999999996</v>
      </c>
      <c r="D89" s="28">
        <v>4.0446299999999997</v>
      </c>
      <c r="E89" s="28">
        <v>7.1551600000000004</v>
      </c>
      <c r="F89" s="28">
        <v>7.8074199999999996</v>
      </c>
      <c r="G89" s="11"/>
      <c r="H89" s="11"/>
      <c r="I89" s="11"/>
      <c r="J89" s="11"/>
      <c r="K89" s="11"/>
    </row>
    <row r="90" spans="1:11">
      <c r="B90" s="4" t="s">
        <v>1</v>
      </c>
      <c r="C90" s="28">
        <v>60.701419999999999</v>
      </c>
      <c r="D90" s="28">
        <v>47.200769999999999</v>
      </c>
      <c r="E90" s="35">
        <v>58.338700000000003</v>
      </c>
      <c r="F90" s="35">
        <v>60.701419999999999</v>
      </c>
      <c r="G90" s="11"/>
      <c r="H90" s="11"/>
      <c r="I90" s="11"/>
      <c r="J90" s="11"/>
      <c r="K90" s="11"/>
    </row>
    <row r="91" spans="1:11">
      <c r="B91" s="5" t="s">
        <v>0</v>
      </c>
      <c r="C91" s="28">
        <v>49.717790000000001</v>
      </c>
      <c r="D91" s="28">
        <v>35.698900000000002</v>
      </c>
      <c r="E91" s="35">
        <v>48.271039999999999</v>
      </c>
      <c r="F91" s="35">
        <v>49.717790000000001</v>
      </c>
      <c r="G91" s="11"/>
      <c r="H91" s="11"/>
      <c r="I91" s="11"/>
      <c r="J91" s="11"/>
      <c r="K91" s="11"/>
    </row>
    <row r="92" spans="1:11">
      <c r="B92" s="5" t="s">
        <v>71</v>
      </c>
      <c r="C92" s="28">
        <v>1727.3361500000001</v>
      </c>
      <c r="D92" s="28">
        <v>925.21681999999998</v>
      </c>
      <c r="E92" s="35">
        <v>1600.19118</v>
      </c>
      <c r="F92" s="35">
        <v>1727.3361500000001</v>
      </c>
      <c r="H92" s="1"/>
      <c r="I92" s="11"/>
      <c r="J92" s="11"/>
    </row>
    <row r="93" spans="1:11" s="40" customFormat="1" ht="56.25" customHeight="1">
      <c r="A93" s="3"/>
      <c r="B93" s="78" t="s">
        <v>83</v>
      </c>
      <c r="C93" s="78"/>
      <c r="D93" s="78"/>
      <c r="E93" s="78"/>
      <c r="F93" s="78"/>
      <c r="G93" s="1"/>
      <c r="H93" s="1"/>
      <c r="I93" s="11"/>
      <c r="J93" s="11"/>
    </row>
    <row r="94" spans="1:11" s="41" customFormat="1" ht="107.25" customHeight="1">
      <c r="A94" s="1"/>
      <c r="B94" s="79" t="s">
        <v>79</v>
      </c>
      <c r="C94" s="79"/>
      <c r="D94" s="79"/>
      <c r="E94" s="79"/>
      <c r="F94" s="79"/>
      <c r="G94" s="11"/>
      <c r="H94" s="11"/>
      <c r="I94" s="11"/>
      <c r="J94" s="11"/>
    </row>
    <row r="95" spans="1:11" ht="12.75" customHeight="1">
      <c r="B95" s="1"/>
      <c r="D95" s="1"/>
      <c r="H95" s="11"/>
    </row>
    <row r="96" spans="1:11">
      <c r="D96" s="1"/>
      <c r="H96" s="11"/>
    </row>
    <row r="97" spans="4:8">
      <c r="D97" s="1"/>
      <c r="H97" s="1"/>
    </row>
    <row r="98" spans="4:8">
      <c r="D98" s="1"/>
      <c r="H98" s="1"/>
    </row>
    <row r="99" spans="4:8">
      <c r="D99" s="1"/>
      <c r="H99" s="1"/>
    </row>
    <row r="100" spans="4:8">
      <c r="D100" s="1"/>
      <c r="H100" s="1"/>
    </row>
    <row r="101" spans="4:8">
      <c r="D101" s="1"/>
      <c r="H101" s="1"/>
    </row>
    <row r="102" spans="4:8">
      <c r="D102" s="1"/>
      <c r="H102" s="1"/>
    </row>
    <row r="103" spans="4:8">
      <c r="D103" s="1"/>
      <c r="H103" s="1"/>
    </row>
    <row r="104" spans="4:8">
      <c r="D104" s="1"/>
      <c r="H104" s="1"/>
    </row>
    <row r="105" spans="4:8">
      <c r="D105" s="1"/>
      <c r="H105" s="1"/>
    </row>
    <row r="106" spans="4:8">
      <c r="D106" s="1"/>
      <c r="H106" s="1"/>
    </row>
    <row r="107" spans="4:8">
      <c r="D107" s="1"/>
      <c r="H107" s="1"/>
    </row>
    <row r="108" spans="4:8">
      <c r="D108" s="1"/>
      <c r="H108" s="1"/>
    </row>
    <row r="109" spans="4:8">
      <c r="D109" s="1"/>
      <c r="H109" s="1"/>
    </row>
    <row r="110" spans="4:8">
      <c r="D110" s="1"/>
      <c r="H110" s="1"/>
    </row>
    <row r="111" spans="4:8">
      <c r="D111" s="1"/>
      <c r="H111" s="1"/>
    </row>
    <row r="112" spans="4:8">
      <c r="D112" s="1"/>
      <c r="H112" s="1"/>
    </row>
    <row r="113" spans="4:8">
      <c r="D113" s="1"/>
      <c r="H113" s="1"/>
    </row>
    <row r="114" spans="4:8">
      <c r="D114" s="1"/>
      <c r="H114" s="1"/>
    </row>
    <row r="115" spans="4:8">
      <c r="D115" s="1"/>
      <c r="H115" s="1"/>
    </row>
    <row r="116" spans="4:8">
      <c r="D116" s="1"/>
      <c r="H116" s="11"/>
    </row>
    <row r="117" spans="4:8">
      <c r="D117" s="1"/>
      <c r="H117" s="11"/>
    </row>
    <row r="118" spans="4:8">
      <c r="D118" s="1"/>
      <c r="H118" s="11"/>
    </row>
    <row r="119" spans="4:8">
      <c r="D119" s="1"/>
      <c r="H119" s="11"/>
    </row>
    <row r="120" spans="4:8">
      <c r="D120" s="1"/>
      <c r="H120" s="11"/>
    </row>
    <row r="121" spans="4:8">
      <c r="D121" s="1"/>
      <c r="H121" s="11"/>
    </row>
    <row r="122" spans="4:8">
      <c r="D122" s="1"/>
      <c r="H122" s="11"/>
    </row>
    <row r="123" spans="4:8">
      <c r="D123" s="1"/>
      <c r="H123" s="11"/>
    </row>
    <row r="124" spans="4:8">
      <c r="D124" s="1"/>
      <c r="H124" s="11"/>
    </row>
    <row r="125" spans="4:8">
      <c r="D125" s="1"/>
      <c r="H125" s="11"/>
    </row>
    <row r="126" spans="4:8">
      <c r="D126" s="1"/>
      <c r="H126" s="11"/>
    </row>
    <row r="127" spans="4:8">
      <c r="D127" s="1"/>
      <c r="H127" s="11"/>
    </row>
    <row r="128" spans="4:8">
      <c r="D128" s="1"/>
      <c r="H128" s="11"/>
    </row>
    <row r="129" spans="4:8">
      <c r="D129" s="1"/>
      <c r="H129" s="11"/>
    </row>
    <row r="130" spans="4:8">
      <c r="D130" s="1"/>
      <c r="H130" s="11"/>
    </row>
    <row r="131" spans="4:8">
      <c r="D131" s="1"/>
      <c r="H131" s="11"/>
    </row>
    <row r="132" spans="4:8">
      <c r="D132" s="1"/>
      <c r="H132" s="11"/>
    </row>
    <row r="133" spans="4:8">
      <c r="D133" s="1"/>
      <c r="H133" s="11"/>
    </row>
    <row r="134" spans="4:8">
      <c r="D134" s="1"/>
      <c r="H134" s="11"/>
    </row>
    <row r="135" spans="4:8">
      <c r="D135" s="1"/>
      <c r="H135" s="11"/>
    </row>
    <row r="136" spans="4:8">
      <c r="D136" s="1"/>
      <c r="H136" s="11"/>
    </row>
    <row r="137" spans="4:8">
      <c r="D137" s="1"/>
      <c r="H137" s="11"/>
    </row>
    <row r="138" spans="4:8">
      <c r="D138" s="1"/>
      <c r="H138" s="11"/>
    </row>
    <row r="139" spans="4:8">
      <c r="D139" s="1"/>
      <c r="H139" s="11"/>
    </row>
    <row r="140" spans="4:8">
      <c r="D140" s="1"/>
      <c r="H140" s="11"/>
    </row>
    <row r="141" spans="4:8">
      <c r="D141" s="1"/>
      <c r="H141" s="11"/>
    </row>
    <row r="142" spans="4:8">
      <c r="D142" s="1"/>
      <c r="H142" s="11"/>
    </row>
    <row r="143" spans="4:8">
      <c r="D143" s="1"/>
      <c r="H143" s="11"/>
    </row>
    <row r="144" spans="4:8">
      <c r="D144" s="1"/>
      <c r="H144" s="11"/>
    </row>
    <row r="145" spans="4:8">
      <c r="D145" s="1"/>
      <c r="H145" s="11"/>
    </row>
    <row r="146" spans="4:8">
      <c r="D146" s="1"/>
      <c r="H146" s="11"/>
    </row>
    <row r="147" spans="4:8">
      <c r="D147" s="1"/>
      <c r="H147" s="11"/>
    </row>
    <row r="148" spans="4:8">
      <c r="D148" s="1"/>
      <c r="H148" s="11"/>
    </row>
    <row r="149" spans="4:8">
      <c r="D149" s="1"/>
      <c r="H149" s="11"/>
    </row>
    <row r="150" spans="4:8">
      <c r="D150" s="1"/>
      <c r="H150" s="11"/>
    </row>
    <row r="151" spans="4:8">
      <c r="D151" s="1"/>
      <c r="H151" s="11"/>
    </row>
    <row r="152" spans="4:8">
      <c r="D152" s="1"/>
      <c r="H152" s="11"/>
    </row>
    <row r="153" spans="4:8">
      <c r="D153" s="1"/>
      <c r="H153" s="11"/>
    </row>
    <row r="154" spans="4:8">
      <c r="D154" s="1"/>
      <c r="H154" s="11"/>
    </row>
    <row r="155" spans="4:8">
      <c r="D155" s="1"/>
      <c r="H155" s="11"/>
    </row>
    <row r="156" spans="4:8">
      <c r="D156" s="1"/>
      <c r="H156" s="11"/>
    </row>
    <row r="157" spans="4:8">
      <c r="D157" s="1"/>
      <c r="H157" s="11"/>
    </row>
    <row r="158" spans="4:8">
      <c r="D158" s="1"/>
      <c r="H158" s="11"/>
    </row>
    <row r="159" spans="4:8">
      <c r="D159" s="1"/>
      <c r="H159" s="11"/>
    </row>
    <row r="160" spans="4:8">
      <c r="D160" s="1"/>
      <c r="H160" s="11"/>
    </row>
    <row r="161" spans="4:8">
      <c r="D161" s="1"/>
      <c r="H161" s="11"/>
    </row>
    <row r="162" spans="4:8">
      <c r="D162" s="1"/>
      <c r="H162" s="11"/>
    </row>
    <row r="163" spans="4:8">
      <c r="D163" s="1"/>
      <c r="H163" s="11"/>
    </row>
    <row r="164" spans="4:8">
      <c r="D164" s="1"/>
      <c r="H164" s="11"/>
    </row>
    <row r="165" spans="4:8">
      <c r="D165" s="1"/>
      <c r="H165" s="11"/>
    </row>
    <row r="166" spans="4:8">
      <c r="D166" s="1"/>
      <c r="H166" s="11"/>
    </row>
    <row r="167" spans="4:8">
      <c r="D167" s="1"/>
      <c r="H167" s="11"/>
    </row>
    <row r="168" spans="4:8">
      <c r="D168" s="1"/>
      <c r="H168" s="11"/>
    </row>
    <row r="169" spans="4:8">
      <c r="D169" s="1"/>
      <c r="H169" s="11"/>
    </row>
    <row r="170" spans="4:8">
      <c r="D170" s="1"/>
      <c r="H170" s="11"/>
    </row>
    <row r="171" spans="4:8">
      <c r="D171" s="1"/>
      <c r="H171" s="11"/>
    </row>
    <row r="172" spans="4:8">
      <c r="D172" s="1"/>
      <c r="H172" s="11"/>
    </row>
    <row r="173" spans="4:8">
      <c r="D173" s="1"/>
      <c r="H173" s="11"/>
    </row>
    <row r="174" spans="4:8">
      <c r="D174" s="1"/>
      <c r="H174" s="11"/>
    </row>
    <row r="175" spans="4:8">
      <c r="D175" s="1"/>
      <c r="H175" s="11"/>
    </row>
    <row r="176" spans="4:8">
      <c r="D176" s="1"/>
      <c r="H176" s="11"/>
    </row>
    <row r="177" spans="4:8">
      <c r="D177" s="1"/>
      <c r="H177" s="11"/>
    </row>
    <row r="178" spans="4:8">
      <c r="D178" s="1"/>
      <c r="H178" s="11"/>
    </row>
    <row r="179" spans="4:8">
      <c r="D179" s="1"/>
      <c r="H179" s="11"/>
    </row>
    <row r="180" spans="4:8">
      <c r="D180" s="1"/>
      <c r="H180" s="11"/>
    </row>
    <row r="181" spans="4:8">
      <c r="D181" s="1"/>
      <c r="H181" s="11"/>
    </row>
    <row r="182" spans="4:8">
      <c r="D182" s="1"/>
      <c r="H182" s="11"/>
    </row>
    <row r="183" spans="4:8">
      <c r="D183" s="1"/>
      <c r="H183" s="11"/>
    </row>
    <row r="184" spans="4:8">
      <c r="D184" s="1"/>
      <c r="H184" s="11"/>
    </row>
    <row r="185" spans="4:8">
      <c r="D185" s="1"/>
      <c r="H185" s="11"/>
    </row>
    <row r="186" spans="4:8">
      <c r="D186" s="1"/>
      <c r="H186" s="11"/>
    </row>
    <row r="187" spans="4:8">
      <c r="D187" s="1"/>
      <c r="H187" s="11"/>
    </row>
    <row r="188" spans="4:8">
      <c r="D188" s="1"/>
      <c r="H188" s="11"/>
    </row>
    <row r="189" spans="4:8">
      <c r="D189" s="1"/>
      <c r="H189" s="11"/>
    </row>
    <row r="190" spans="4:8">
      <c r="D190" s="1"/>
      <c r="H190" s="11"/>
    </row>
    <row r="191" spans="4:8">
      <c r="D191" s="1"/>
      <c r="H191" s="11"/>
    </row>
    <row r="192" spans="4:8">
      <c r="D192" s="1"/>
      <c r="H192" s="11"/>
    </row>
    <row r="193" spans="4:8">
      <c r="D193" s="1"/>
      <c r="H193" s="11"/>
    </row>
    <row r="194" spans="4:8">
      <c r="D194" s="1"/>
      <c r="H194" s="11"/>
    </row>
    <row r="195" spans="4:8">
      <c r="D195" s="1"/>
      <c r="H195" s="11"/>
    </row>
    <row r="196" spans="4:8">
      <c r="D196" s="1"/>
      <c r="H196" s="11"/>
    </row>
    <row r="197" spans="4:8">
      <c r="D197" s="1"/>
      <c r="H197" s="11"/>
    </row>
    <row r="198" spans="4:8">
      <c r="D198" s="1"/>
      <c r="H198" s="11"/>
    </row>
    <row r="199" spans="4:8">
      <c r="D199" s="1"/>
      <c r="H199" s="11"/>
    </row>
    <row r="200" spans="4:8">
      <c r="D200" s="1"/>
      <c r="H200" s="11"/>
    </row>
    <row r="201" spans="4:8">
      <c r="D201" s="1"/>
      <c r="H201" s="11"/>
    </row>
    <row r="202" spans="4:8">
      <c r="D202" s="1"/>
      <c r="H202" s="11"/>
    </row>
    <row r="203" spans="4:8">
      <c r="D203" s="1"/>
      <c r="H203" s="11"/>
    </row>
    <row r="204" spans="4:8">
      <c r="D204" s="1"/>
      <c r="H204" s="11"/>
    </row>
    <row r="205" spans="4:8">
      <c r="D205" s="1"/>
      <c r="H205" s="11"/>
    </row>
    <row r="206" spans="4:8">
      <c r="D206" s="1"/>
      <c r="H206" s="11"/>
    </row>
    <row r="207" spans="4:8">
      <c r="D207" s="1"/>
      <c r="H207" s="11"/>
    </row>
    <row r="208" spans="4:8">
      <c r="D208" s="1"/>
      <c r="H208" s="11"/>
    </row>
    <row r="209" spans="4:8">
      <c r="D209" s="1"/>
      <c r="H209" s="11"/>
    </row>
    <row r="210" spans="4:8">
      <c r="D210" s="1"/>
      <c r="H210" s="11"/>
    </row>
    <row r="211" spans="4:8">
      <c r="D211" s="1"/>
      <c r="H211" s="11"/>
    </row>
    <row r="212" spans="4:8">
      <c r="D212" s="1"/>
      <c r="H212" s="11"/>
    </row>
    <row r="213" spans="4:8">
      <c r="D213" s="1"/>
      <c r="H213" s="11"/>
    </row>
    <row r="214" spans="4:8">
      <c r="D214" s="1"/>
      <c r="H214" s="11"/>
    </row>
    <row r="215" spans="4:8">
      <c r="D215" s="1"/>
      <c r="H215" s="11"/>
    </row>
    <row r="216" spans="4:8">
      <c r="D216" s="1"/>
      <c r="H216" s="11"/>
    </row>
    <row r="217" spans="4:8">
      <c r="D217" s="1"/>
      <c r="H217" s="11"/>
    </row>
    <row r="218" spans="4:8">
      <c r="D218" s="1"/>
      <c r="H218" s="11"/>
    </row>
    <row r="219" spans="4:8">
      <c r="D219" s="1"/>
      <c r="H219" s="11"/>
    </row>
    <row r="220" spans="4:8">
      <c r="D220" s="1"/>
      <c r="H220" s="11"/>
    </row>
    <row r="221" spans="4:8">
      <c r="D221" s="1"/>
      <c r="H221" s="11"/>
    </row>
    <row r="222" spans="4:8">
      <c r="D222" s="1"/>
      <c r="H222" s="11"/>
    </row>
    <row r="223" spans="4:8">
      <c r="D223" s="1"/>
      <c r="H223" s="11"/>
    </row>
    <row r="224" spans="4:8">
      <c r="D224" s="1"/>
      <c r="H224" s="11"/>
    </row>
    <row r="225" spans="4:8">
      <c r="D225" s="1"/>
      <c r="H225" s="11"/>
    </row>
    <row r="226" spans="4:8">
      <c r="D226" s="1"/>
      <c r="H226" s="11"/>
    </row>
    <row r="227" spans="4:8">
      <c r="D227" s="1"/>
      <c r="H227" s="11"/>
    </row>
    <row r="228" spans="4:8">
      <c r="D228" s="1"/>
      <c r="H228" s="11"/>
    </row>
    <row r="229" spans="4:8">
      <c r="D229" s="1"/>
      <c r="H229" s="11"/>
    </row>
    <row r="230" spans="4:8">
      <c r="D230" s="1"/>
      <c r="H230" s="11"/>
    </row>
    <row r="231" spans="4:8">
      <c r="D231" s="1"/>
      <c r="H231" s="11"/>
    </row>
    <row r="232" spans="4:8">
      <c r="D232" s="1"/>
      <c r="H232" s="11"/>
    </row>
    <row r="233" spans="4:8">
      <c r="D233" s="1"/>
      <c r="H233" s="11"/>
    </row>
    <row r="234" spans="4:8">
      <c r="D234" s="1"/>
      <c r="H234" s="11"/>
    </row>
    <row r="235" spans="4:8">
      <c r="D235" s="1"/>
      <c r="H235" s="11"/>
    </row>
    <row r="236" spans="4:8">
      <c r="D236" s="1"/>
      <c r="H236" s="11"/>
    </row>
    <row r="237" spans="4:8">
      <c r="D237" s="1"/>
      <c r="H237" s="11"/>
    </row>
    <row r="238" spans="4:8">
      <c r="D238" s="1"/>
      <c r="H238" s="11"/>
    </row>
    <row r="239" spans="4:8">
      <c r="D239" s="1"/>
      <c r="H239" s="11"/>
    </row>
    <row r="240" spans="4:8">
      <c r="D240" s="1"/>
      <c r="H240" s="11"/>
    </row>
    <row r="241" spans="4:8">
      <c r="D241" s="1"/>
      <c r="H241" s="11"/>
    </row>
    <row r="242" spans="4:8">
      <c r="D242" s="1"/>
      <c r="H242" s="11"/>
    </row>
    <row r="243" spans="4:8">
      <c r="D243" s="1"/>
      <c r="H243" s="11"/>
    </row>
    <row r="244" spans="4:8">
      <c r="D244" s="1"/>
      <c r="H244" s="11"/>
    </row>
    <row r="245" spans="4:8">
      <c r="D245" s="1"/>
      <c r="H245" s="11"/>
    </row>
    <row r="246" spans="4:8">
      <c r="D246" s="1"/>
      <c r="H246" s="11"/>
    </row>
    <row r="247" spans="4:8">
      <c r="D247" s="1"/>
      <c r="H247" s="11"/>
    </row>
    <row r="248" spans="4:8">
      <c r="D248" s="1"/>
      <c r="H248" s="11"/>
    </row>
    <row r="249" spans="4:8">
      <c r="D249" s="1"/>
      <c r="H249" s="11"/>
    </row>
    <row r="250" spans="4:8">
      <c r="D250" s="1"/>
      <c r="H250" s="11"/>
    </row>
    <row r="251" spans="4:8">
      <c r="D251" s="1"/>
      <c r="H251" s="11"/>
    </row>
    <row r="252" spans="4:8">
      <c r="D252" s="1"/>
      <c r="H252" s="11"/>
    </row>
    <row r="253" spans="4:8">
      <c r="D253" s="1"/>
      <c r="H253" s="11"/>
    </row>
    <row r="254" spans="4:8">
      <c r="D254" s="1"/>
      <c r="H254" s="11"/>
    </row>
    <row r="255" spans="4:8">
      <c r="D255" s="1"/>
      <c r="H255" s="11"/>
    </row>
    <row r="256" spans="4:8">
      <c r="D256" s="1"/>
      <c r="H256" s="11"/>
    </row>
    <row r="257" spans="4:8">
      <c r="D257" s="1"/>
      <c r="H257" s="11"/>
    </row>
    <row r="258" spans="4:8">
      <c r="D258" s="1"/>
      <c r="H258" s="11"/>
    </row>
    <row r="259" spans="4:8">
      <c r="D259" s="1"/>
      <c r="H259" s="11"/>
    </row>
    <row r="260" spans="4:8">
      <c r="D260" s="1"/>
      <c r="H260" s="11"/>
    </row>
    <row r="261" spans="4:8">
      <c r="D261" s="1"/>
      <c r="H261" s="11"/>
    </row>
    <row r="262" spans="4:8">
      <c r="D262" s="1"/>
      <c r="H262" s="11"/>
    </row>
    <row r="263" spans="4:8">
      <c r="D263" s="1"/>
      <c r="H263" s="11"/>
    </row>
    <row r="264" spans="4:8">
      <c r="D264" s="1"/>
      <c r="H264" s="11"/>
    </row>
    <row r="265" spans="4:8">
      <c r="D265" s="1"/>
      <c r="H265" s="11"/>
    </row>
    <row r="266" spans="4:8">
      <c r="D266" s="1"/>
      <c r="H266" s="11"/>
    </row>
    <row r="267" spans="4:8">
      <c r="D267" s="1"/>
      <c r="H267" s="11"/>
    </row>
    <row r="268" spans="4:8">
      <c r="D268" s="1"/>
      <c r="H268" s="11"/>
    </row>
    <row r="269" spans="4:8">
      <c r="D269" s="1"/>
      <c r="H269" s="11"/>
    </row>
    <row r="270" spans="4:8">
      <c r="D270" s="1"/>
      <c r="H270" s="11"/>
    </row>
    <row r="271" spans="4:8">
      <c r="D271" s="1"/>
      <c r="H271" s="11"/>
    </row>
    <row r="272" spans="4:8">
      <c r="D272" s="1"/>
      <c r="H272" s="11"/>
    </row>
    <row r="273" spans="4:8">
      <c r="D273" s="1"/>
      <c r="H273" s="11"/>
    </row>
    <row r="274" spans="4:8">
      <c r="D274" s="1"/>
      <c r="H274" s="11"/>
    </row>
    <row r="275" spans="4:8">
      <c r="D275" s="1"/>
      <c r="H275" s="11"/>
    </row>
    <row r="276" spans="4:8">
      <c r="D276" s="1"/>
      <c r="H276" s="11"/>
    </row>
    <row r="277" spans="4:8">
      <c r="D277" s="1"/>
      <c r="H277" s="11"/>
    </row>
    <row r="278" spans="4:8">
      <c r="D278" s="1"/>
      <c r="H278" s="11"/>
    </row>
    <row r="279" spans="4:8">
      <c r="D279" s="1"/>
      <c r="H279" s="11"/>
    </row>
    <row r="280" spans="4:8">
      <c r="D280" s="1"/>
      <c r="H280" s="11"/>
    </row>
    <row r="281" spans="4:8">
      <c r="D281" s="1"/>
      <c r="H281" s="11"/>
    </row>
    <row r="282" spans="4:8">
      <c r="D282" s="1"/>
      <c r="H282" s="11"/>
    </row>
    <row r="283" spans="4:8">
      <c r="D283" s="1"/>
      <c r="H283" s="11"/>
    </row>
    <row r="284" spans="4:8">
      <c r="D284" s="1"/>
      <c r="H284" s="11"/>
    </row>
    <row r="285" spans="4:8">
      <c r="D285" s="1"/>
      <c r="H285" s="11"/>
    </row>
    <row r="286" spans="4:8">
      <c r="D286" s="1"/>
      <c r="H286" s="11"/>
    </row>
    <row r="287" spans="4:8">
      <c r="D287" s="1"/>
      <c r="H287" s="11"/>
    </row>
    <row r="288" spans="4:8">
      <c r="D288" s="1"/>
      <c r="H288" s="11"/>
    </row>
    <row r="289" spans="4:8">
      <c r="D289" s="1"/>
      <c r="H289" s="11"/>
    </row>
    <row r="290" spans="4:8">
      <c r="D290" s="1"/>
      <c r="H290" s="11"/>
    </row>
    <row r="291" spans="4:8">
      <c r="D291" s="1"/>
      <c r="H291" s="11"/>
    </row>
    <row r="292" spans="4:8">
      <c r="D292" s="1"/>
      <c r="H292" s="11"/>
    </row>
    <row r="293" spans="4:8">
      <c r="D293" s="1"/>
      <c r="H293" s="11"/>
    </row>
    <row r="294" spans="4:8">
      <c r="D294" s="1"/>
      <c r="H294" s="11"/>
    </row>
    <row r="295" spans="4:8">
      <c r="D295" s="1"/>
      <c r="H295" s="11"/>
    </row>
    <row r="296" spans="4:8">
      <c r="D296" s="1"/>
      <c r="H296" s="11"/>
    </row>
    <row r="297" spans="4:8">
      <c r="D297" s="1"/>
      <c r="H297" s="11"/>
    </row>
    <row r="298" spans="4:8">
      <c r="D298" s="1"/>
      <c r="H298" s="11"/>
    </row>
    <row r="299" spans="4:8">
      <c r="D299" s="1"/>
      <c r="H299" s="11"/>
    </row>
    <row r="300" spans="4:8">
      <c r="D300" s="1"/>
      <c r="H300" s="11"/>
    </row>
    <row r="301" spans="4:8">
      <c r="D301" s="1"/>
      <c r="H301" s="11"/>
    </row>
    <row r="302" spans="4:8">
      <c r="D302" s="1"/>
      <c r="H302" s="11"/>
    </row>
    <row r="303" spans="4:8">
      <c r="D303" s="1"/>
      <c r="H303" s="11"/>
    </row>
    <row r="304" spans="4:8">
      <c r="D304" s="1"/>
      <c r="H304" s="11"/>
    </row>
    <row r="305" spans="4:8">
      <c r="D305" s="1"/>
      <c r="H305" s="11"/>
    </row>
    <row r="306" spans="4:8">
      <c r="D306" s="1"/>
      <c r="H306" s="11"/>
    </row>
    <row r="307" spans="4:8">
      <c r="D307" s="1"/>
      <c r="H307" s="11"/>
    </row>
    <row r="308" spans="4:8">
      <c r="D308" s="1"/>
      <c r="H308" s="11"/>
    </row>
    <row r="309" spans="4:8">
      <c r="D309" s="1"/>
      <c r="H309" s="11"/>
    </row>
    <row r="310" spans="4:8">
      <c r="D310" s="1"/>
      <c r="H310" s="11"/>
    </row>
    <row r="311" spans="4:8">
      <c r="D311" s="1"/>
      <c r="H311" s="11"/>
    </row>
    <row r="312" spans="4:8">
      <c r="D312" s="1"/>
      <c r="H312" s="11"/>
    </row>
    <row r="313" spans="4:8">
      <c r="D313" s="1"/>
      <c r="H313" s="11"/>
    </row>
    <row r="314" spans="4:8">
      <c r="D314" s="1"/>
      <c r="H314" s="11"/>
    </row>
  </sheetData>
  <mergeCells count="23">
    <mergeCell ref="B53:J53"/>
    <mergeCell ref="B75:F75"/>
    <mergeCell ref="C55:C56"/>
    <mergeCell ref="B76:B78"/>
    <mergeCell ref="C76:C77"/>
    <mergeCell ref="D76:D77"/>
    <mergeCell ref="D55:D56"/>
    <mergeCell ref="B93:F93"/>
    <mergeCell ref="B94:F94"/>
    <mergeCell ref="B1:J2"/>
    <mergeCell ref="B3:J3"/>
    <mergeCell ref="G4:J4"/>
    <mergeCell ref="C4:F4"/>
    <mergeCell ref="G54:J54"/>
    <mergeCell ref="C54:F54"/>
    <mergeCell ref="G55:G56"/>
    <mergeCell ref="H55:H56"/>
    <mergeCell ref="H5:H6"/>
    <mergeCell ref="B4:B7"/>
    <mergeCell ref="C5:C6"/>
    <mergeCell ref="D5:D6"/>
    <mergeCell ref="G5:G6"/>
    <mergeCell ref="B54:B57"/>
  </mergeCells>
  <phoneticPr fontId="58" type="noConversion"/>
  <pageMargins left="7.874015748031496E-2" right="7.874015748031496E-2" top="0.32" bottom="0.26" header="7.874015748031496E-2" footer="7.874015748031496E-2"/>
  <pageSetup scale="85" orientation="portrait" r:id="rId1"/>
  <ignoredErrors>
    <ignoredError sqref="F23:H23 C23:D23 E23 I23:J2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Shraddha</cp:lastModifiedBy>
  <cp:lastPrinted>2022-04-21T11:04:22Z</cp:lastPrinted>
  <dcterms:created xsi:type="dcterms:W3CDTF">2020-10-21T07:14:05Z</dcterms:created>
  <dcterms:modified xsi:type="dcterms:W3CDTF">2022-05-11T05:13:57Z</dcterms:modified>
</cp:coreProperties>
</file>