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ish Paithankar\2022\06 June 2022\22-06-2022\UPL\Final May 2022 Payment_System_Indicators\"/>
    </mc:Choice>
  </mc:AlternateContent>
  <bookViews>
    <workbookView xWindow="-120" yWindow="-120" windowWidth="29040" windowHeight="15840"/>
  </bookViews>
  <sheets>
    <sheet name="May 202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5" l="1"/>
  <c r="E85" i="5"/>
  <c r="D85" i="5"/>
  <c r="C85" i="5"/>
  <c r="F79" i="5"/>
  <c r="E79" i="5"/>
  <c r="D79" i="5"/>
  <c r="C79" i="5"/>
  <c r="J38" i="5"/>
  <c r="I38" i="5"/>
  <c r="H38" i="5"/>
  <c r="G38" i="5"/>
  <c r="F38" i="5"/>
  <c r="E38" i="5"/>
  <c r="D38" i="5"/>
  <c r="C38" i="5"/>
  <c r="J35" i="5"/>
  <c r="I35" i="5"/>
  <c r="H35" i="5"/>
  <c r="G35" i="5"/>
  <c r="F35" i="5"/>
  <c r="F34" i="5" s="1"/>
  <c r="E35" i="5"/>
  <c r="E34" i="5" s="1"/>
  <c r="D35" i="5"/>
  <c r="C35" i="5"/>
  <c r="C34" i="5" l="1"/>
  <c r="I34" i="5"/>
  <c r="D34" i="5"/>
  <c r="J34" i="5"/>
  <c r="G34" i="5"/>
  <c r="H34" i="5"/>
  <c r="C58" i="5"/>
  <c r="J58" i="5"/>
  <c r="I58" i="5"/>
  <c r="H58" i="5"/>
  <c r="G58" i="5"/>
  <c r="F58" i="5"/>
  <c r="E58" i="5"/>
  <c r="D58" i="5"/>
  <c r="F82" i="5" l="1"/>
  <c r="J72" i="5"/>
  <c r="F72" i="5"/>
  <c r="J69" i="5"/>
  <c r="F69" i="5"/>
  <c r="J65" i="5"/>
  <c r="F65" i="5"/>
  <c r="J61" i="5"/>
  <c r="F61" i="5"/>
  <c r="J46" i="5"/>
  <c r="F46" i="5"/>
  <c r="J43" i="5"/>
  <c r="J41" i="5" s="1"/>
  <c r="F43" i="5"/>
  <c r="F41" i="5" s="1"/>
  <c r="J30" i="5"/>
  <c r="F30" i="5"/>
  <c r="J22" i="5"/>
  <c r="F22" i="5"/>
  <c r="F18" i="5"/>
  <c r="J18" i="5"/>
  <c r="J10" i="5"/>
  <c r="J9" i="5" s="1"/>
  <c r="F10" i="5"/>
  <c r="F9" i="5" s="1"/>
  <c r="C82" i="5"/>
  <c r="J49" i="5" l="1"/>
  <c r="F49" i="5"/>
  <c r="J50" i="5"/>
  <c r="F50" i="5"/>
  <c r="F51" i="5"/>
  <c r="J51" i="5"/>
  <c r="I43" i="5"/>
  <c r="E43" i="5"/>
  <c r="E82" i="5" l="1"/>
  <c r="I72" i="5"/>
  <c r="E72" i="5"/>
  <c r="I69" i="5"/>
  <c r="E69" i="5"/>
  <c r="I65" i="5"/>
  <c r="E65" i="5"/>
  <c r="I61" i="5"/>
  <c r="E61" i="5"/>
  <c r="I46" i="5"/>
  <c r="E46" i="5"/>
  <c r="I41" i="5"/>
  <c r="E41" i="5"/>
  <c r="I30" i="5"/>
  <c r="E30" i="5"/>
  <c r="I22" i="5"/>
  <c r="E22" i="5"/>
  <c r="I18" i="5"/>
  <c r="E18" i="5"/>
  <c r="I10" i="5"/>
  <c r="I9" i="5" s="1"/>
  <c r="E10" i="5"/>
  <c r="E9" i="5" s="1"/>
  <c r="E49" i="5" l="1"/>
  <c r="I51" i="5" l="1"/>
  <c r="E51" i="5"/>
  <c r="E50" i="5"/>
  <c r="I50" i="5"/>
  <c r="I49" i="5"/>
  <c r="G46" i="5" l="1"/>
  <c r="C46" i="5"/>
  <c r="C43" i="5"/>
  <c r="C41" i="5" s="1"/>
  <c r="G30" i="5"/>
  <c r="C30" i="5"/>
  <c r="H22" i="5"/>
  <c r="C22" i="5"/>
  <c r="H18" i="5"/>
  <c r="G18" i="5"/>
  <c r="C18" i="5"/>
  <c r="G10" i="5"/>
  <c r="C10" i="5"/>
  <c r="C9" i="5" s="1"/>
  <c r="H72" i="5"/>
  <c r="G72" i="5"/>
  <c r="D72" i="5"/>
  <c r="C72" i="5"/>
  <c r="H69" i="5"/>
  <c r="G69" i="5"/>
  <c r="D69" i="5"/>
  <c r="C69" i="5"/>
  <c r="H65" i="5"/>
  <c r="G65" i="5"/>
  <c r="D65" i="5"/>
  <c r="C65" i="5"/>
  <c r="H43" i="5"/>
  <c r="G43" i="5"/>
  <c r="G41" i="5" s="1"/>
  <c r="D43" i="5"/>
  <c r="D82" i="5"/>
  <c r="C49" i="5" l="1"/>
  <c r="H41" i="5"/>
  <c r="D41" i="5"/>
  <c r="D22" i="5"/>
  <c r="H46" i="5"/>
  <c r="D46" i="5"/>
  <c r="H30" i="5"/>
  <c r="D30" i="5"/>
  <c r="G22" i="5"/>
  <c r="D18" i="5"/>
  <c r="G50" i="5" l="1"/>
  <c r="C51" i="5" l="1"/>
  <c r="H51" i="5"/>
  <c r="D49" i="5"/>
  <c r="G51" i="5"/>
  <c r="G49" i="5"/>
  <c r="C50" i="5"/>
  <c r="D51" i="5"/>
  <c r="H50" i="5"/>
  <c r="H49" i="5"/>
  <c r="D50" i="5"/>
  <c r="D10" i="5" l="1"/>
  <c r="H10" i="5"/>
  <c r="H61" i="5"/>
  <c r="G61" i="5"/>
  <c r="D61" i="5"/>
  <c r="C61" i="5"/>
  <c r="H9" i="5" l="1"/>
  <c r="G9" i="5" l="1"/>
  <c r="D9" i="5" l="1"/>
</calcChain>
</file>

<file path=xl/sharedStrings.xml><?xml version="1.0" encoding="utf-8"?>
<sst xmlns="http://schemas.openxmlformats.org/spreadsheetml/2006/main" count="106" uniqueCount="89">
  <si>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</si>
  <si>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</si>
  <si>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</si>
  <si>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</si>
  <si>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</si>
  <si>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</si>
  <si>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</si>
  <si>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</si>
  <si>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</si>
  <si>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</si>
  <si>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</si>
  <si>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</si>
  <si>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</si>
  <si>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</si>
  <si>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</si>
  <si>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</si>
  <si>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</si>
  <si>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</si>
  <si>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</si>
  <si>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</si>
  <si>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</si>
  <si>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</si>
  <si>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</si>
  <si>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</si>
  <si>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</si>
  <si>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</si>
  <si>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</si>
  <si>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</si>
  <si>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</si>
  <si>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</si>
  <si>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</si>
  <si>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</si>
  <si>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</si>
  <si>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</si>
  <si>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>Total - Retail Payments (2+3+4+5+6)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</si>
  <si>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</si>
  <si>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</si>
  <si>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</si>
  <si>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</si>
  <si>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</si>
  <si>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</si>
  <si>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</si>
  <si>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</si>
  <si>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</si>
  <si>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</si>
  <si>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</si>
  <si>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</si>
  <si>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</si>
  <si>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</si>
  <si>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</si>
  <si>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</si>
  <si>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</si>
  <si>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</si>
  <si>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</si>
  <si>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</si>
  <si>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</si>
  <si>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</si>
  <si>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</si>
  <si>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</si>
  <si>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</si>
  <si>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</si>
  <si>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</si>
  <si>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</si>
  <si>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</si>
  <si>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</si>
  <si>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</si>
  <si>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</si>
  <si>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</si>
  <si>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</si>
  <si>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</si>
  <si>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</si>
  <si>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</si>
  <si>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</si>
  <si>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</si>
  <si>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</si>
  <si>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</si>
  <si>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</si>
  <si>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</si>
  <si>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</si>
  <si>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r>
      <t xml:space="preserve">Note : 1. Data is provisional.
2. ECS (Debit and Credit) has been merged with NACH with effect from January 31, 2020. </t>
    </r>
    <r>
      <rPr>
        <sz val="10"/>
        <rFont val="Arial"/>
        <family val="2"/>
      </rPr>
      <t xml:space="preserve">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</t>
    </r>
  </si>
  <si>
    <t>3 Number of ATMs and CRMs</t>
  </si>
  <si>
    <t>3.1 Bank owned ATMs$ and CRMs#</t>
  </si>
  <si>
    <t>Payment System Indicators</t>
  </si>
  <si>
    <t xml:space="preserve">@: New inclusion w.e.f. November 2019
#: Data reported by Co-operative Banks, LABs and RRBs included with effect from Dec 2021.
$ : Inclusion separately initiated from November 2019 - would have been part of other items hitherto.
*: New inclusion w.e.f. September 2020; Includes only static UPI QR Code
</t>
  </si>
  <si>
    <t>FY 2021-22</t>
  </si>
  <si>
    <t>As on March 2022</t>
  </si>
  <si>
    <t>April</t>
  </si>
  <si>
    <t>2021
May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</si>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</sst>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0_ ;\-0\ "/>
    <numFmt numFmtId="169" formatCode="[$-4009]General"/>
    <numFmt numFmtId="170" formatCode="_(* #,##0_);_(* \(#,##0\);_(* &quot;-&quot;??_);_(@_)"/>
    <numFmt numFmtId="171" formatCode="_(* #,##0.00_);_(* \(#,##0.00\);_(* \-??_);_(@_)"/>
    <numFmt numFmtId="172" formatCode="[$-409]General"/>
    <numFmt numFmtId="173" formatCode="_-* #,##0.0_-;\-* #,##0.0_-;_-* &quot;-&quot;??_-;_-@_-"/>
    <numFmt numFmtId="174" formatCode="_-* #,##0.00\ _€_-;\-* #,##0.00\ _€_-;_-* &quot;-&quot;??\ _€_-;_-@_-"/>
    <numFmt numFmtId="175" formatCode="_-* #,##0.0_-;\-* #,##0.0_-;_-* &quot;-&quot;_-;_-@_-"/>
    <numFmt numFmtId="176" formatCode="_-&quot;£&quot;* #,##0.00_-;\-&quot;£&quot;* #,##0.00_-;_-&quot;£&quot;* &quot;-&quot;??_-;_-@_-"/>
    <numFmt numFmtId="177" formatCode="dd\-mmm\-yy_)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_)"/>
    <numFmt numFmtId="181" formatCode="[$Rs.-4009]#,##0.00;[Red]&quot;-&quot;[$Rs.-4009]#,##0.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9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0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9" fillId="0" borderId="0"/>
    <xf numFmtId="172" fontId="29" fillId="0" borderId="0"/>
    <xf numFmtId="0" fontId="59" fillId="0" borderId="0"/>
    <xf numFmtId="0" fontId="59" fillId="0" borderId="0"/>
    <xf numFmtId="0" fontId="5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9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6" fillId="0" borderId="0"/>
    <xf numFmtId="0" fontId="4" fillId="0" borderId="0"/>
    <xf numFmtId="38" fontId="67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8" fillId="0" borderId="1">
      <alignment horizontal="center"/>
    </xf>
    <xf numFmtId="0" fontId="69" fillId="0" borderId="23">
      <alignment horizontal="left" wrapText="1" indent="2"/>
    </xf>
    <xf numFmtId="0" fontId="69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70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71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167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5" fillId="0" borderId="0"/>
    <xf numFmtId="0" fontId="76" fillId="0" borderId="0"/>
    <xf numFmtId="0" fontId="75" fillId="0" borderId="0"/>
    <xf numFmtId="0" fontId="76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7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77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8" fillId="0" borderId="22" applyNumberFormat="0" applyFill="0" applyBorder="0" applyAlignment="0">
      <protection locked="0"/>
    </xf>
    <xf numFmtId="0" fontId="79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80" fillId="0" borderId="0">
      <protection locked="0"/>
    </xf>
    <xf numFmtId="0" fontId="42" fillId="59" borderId="12" applyNumberFormat="0" applyAlignment="0" applyProtection="0"/>
    <xf numFmtId="0" fontId="81" fillId="0" borderId="0">
      <protection locked="0"/>
    </xf>
    <xf numFmtId="0" fontId="81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53" fillId="0" borderId="0" applyNumberForma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83" fillId="64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6" fillId="65" borderId="26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0" fillId="0" borderId="0">
      <protection locked="0"/>
    </xf>
    <xf numFmtId="0" fontId="4" fillId="0" borderId="0"/>
    <xf numFmtId="37" fontId="87" fillId="0" borderId="0"/>
    <xf numFmtId="0" fontId="86" fillId="0" borderId="27"/>
    <xf numFmtId="180" fontId="88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4" fillId="0" borderId="0"/>
    <xf numFmtId="0" fontId="4" fillId="0" borderId="0"/>
    <xf numFmtId="0" fontId="89" fillId="0" borderId="0"/>
    <xf numFmtId="0" fontId="89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9" fillId="0" borderId="0"/>
    <xf numFmtId="0" fontId="89" fillId="0" borderId="0"/>
    <xf numFmtId="0" fontId="27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9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4" fillId="0" borderId="0"/>
    <xf numFmtId="0" fontId="27" fillId="0" borderId="0"/>
    <xf numFmtId="0" fontId="74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7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9" fillId="0" borderId="0"/>
    <xf numFmtId="0" fontId="89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4" fillId="0" borderId="0"/>
    <xf numFmtId="0" fontId="77" fillId="0" borderId="0"/>
    <xf numFmtId="0" fontId="4" fillId="0" borderId="0"/>
    <xf numFmtId="0" fontId="4" fillId="0" borderId="0"/>
    <xf numFmtId="0" fontId="77" fillId="0" borderId="0">
      <alignment wrapText="1"/>
    </xf>
    <xf numFmtId="0" fontId="73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7" fillId="0" borderId="0">
      <alignment wrapText="1"/>
    </xf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5" fillId="0" borderId="0">
      <alignment horizontal="center" vertical="center"/>
    </xf>
    <xf numFmtId="0" fontId="91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2" fillId="63" borderId="0">
      <alignment horizontal="right"/>
    </xf>
    <xf numFmtId="0" fontId="93" fillId="63" borderId="0">
      <alignment horizontal="right"/>
    </xf>
    <xf numFmtId="0" fontId="94" fillId="63" borderId="21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/>
    <xf numFmtId="0" fontId="74" fillId="0" borderId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/>
    <xf numFmtId="0" fontId="74" fillId="0" borderId="0"/>
    <xf numFmtId="9" fontId="4" fillId="0" borderId="0" applyFont="0" applyFill="0" applyBorder="0" applyAlignment="0" applyProtection="0"/>
    <xf numFmtId="0" fontId="80" fillId="0" borderId="0">
      <protection locked="0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0" fontId="96" fillId="66" borderId="29" applyNumberFormat="0" applyProtection="0">
      <alignment horizontal="left" vertical="center" wrapText="1"/>
    </xf>
    <xf numFmtId="38" fontId="97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86" fillId="0" borderId="25"/>
    <xf numFmtId="0" fontId="98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9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 applyNumberFormat="0" applyFill="0" applyBorder="0" applyAlignment="0" applyProtection="0"/>
    <xf numFmtId="0" fontId="66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69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3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39" fillId="74" borderId="0" applyNumberFormat="0" applyBorder="0" applyAlignment="0" applyProtection="0"/>
    <xf numFmtId="0" fontId="39" fillId="77" borderId="0" applyNumberFormat="0" applyBorder="0" applyAlignment="0" applyProtection="0"/>
    <xf numFmtId="0" fontId="40" fillId="78" borderId="0" applyNumberFormat="0" applyBorder="0" applyAlignment="0" applyProtection="0"/>
    <xf numFmtId="0" fontId="100" fillId="70" borderId="11" applyNumberFormat="0" applyAlignment="0" applyProtection="0"/>
    <xf numFmtId="0" fontId="42" fillId="79" borderId="12" applyNumberFormat="0" applyAlignment="0" applyProtection="0"/>
    <xf numFmtId="43" fontId="29" fillId="0" borderId="0" applyFont="0" applyFill="0" applyBorder="0" applyAlignment="0" applyProtection="0"/>
    <xf numFmtId="0" fontId="44" fillId="72" borderId="0" applyNumberFormat="0" applyBorder="0" applyAlignment="0" applyProtection="0"/>
    <xf numFmtId="0" fontId="101" fillId="0" borderId="32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48" fillId="68" borderId="11" applyNumberFormat="0" applyAlignment="0" applyProtection="0"/>
    <xf numFmtId="0" fontId="53" fillId="0" borderId="35" applyNumberFormat="0" applyFill="0" applyAlignment="0" applyProtection="0"/>
    <xf numFmtId="0" fontId="104" fillId="80" borderId="0" applyNumberFormat="0" applyBorder="0" applyAlignment="0" applyProtection="0"/>
    <xf numFmtId="0" fontId="4" fillId="69" borderId="17" applyNumberFormat="0" applyAlignment="0" applyProtection="0"/>
    <xf numFmtId="0" fontId="51" fillId="70" borderId="18" applyNumberFormat="0" applyAlignment="0" applyProtection="0"/>
    <xf numFmtId="0" fontId="10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8" borderId="11" applyNumberFormat="0" applyAlignment="0" applyProtection="0"/>
    <xf numFmtId="0" fontId="48" fillId="68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1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27" fillId="85" borderId="17" applyNumberFormat="0" applyFont="0" applyAlignment="0" applyProtection="0">
      <alignment vertical="center"/>
    </xf>
    <xf numFmtId="0" fontId="107" fillId="0" borderId="37" applyNumberFormat="0" applyFill="0" applyAlignment="0" applyProtection="0">
      <alignment vertical="center"/>
    </xf>
    <xf numFmtId="0" fontId="42" fillId="86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8" fillId="87" borderId="11" applyNumberFormat="0" applyAlignment="0" applyProtection="0">
      <alignment vertical="center"/>
    </xf>
    <xf numFmtId="0" fontId="51" fillId="63" borderId="18" applyNumberFormat="0" applyAlignment="0" applyProtection="0">
      <alignment vertical="center"/>
    </xf>
    <xf numFmtId="0" fontId="44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41" fillId="63" borderId="11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39" fillId="91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59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1" fontId="35" fillId="0" borderId="0" applyBorder="0" applyProtection="0"/>
    <xf numFmtId="0" fontId="35" fillId="0" borderId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4" fillId="0" borderId="0"/>
    <xf numFmtId="171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169" fontId="111" fillId="0" borderId="0" applyBorder="0" applyProtection="0"/>
    <xf numFmtId="0" fontId="112" fillId="0" borderId="0" applyNumberFormat="0" applyBorder="0" applyProtection="0">
      <alignment horizontal="center"/>
    </xf>
    <xf numFmtId="0" fontId="112" fillId="0" borderId="0" applyNumberFormat="0" applyBorder="0" applyProtection="0">
      <alignment horizontal="center" textRotation="90"/>
    </xf>
    <xf numFmtId="0" fontId="113" fillId="0" borderId="0" applyNumberFormat="0" applyBorder="0" applyProtection="0"/>
    <xf numFmtId="181" fontId="113" fillId="0" borderId="0" applyBorder="0" applyProtection="0"/>
    <xf numFmtId="0" fontId="110" fillId="0" borderId="0"/>
    <xf numFmtId="0" fontId="110" fillId="0" borderId="0"/>
    <xf numFmtId="0" fontId="110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5" fillId="0" borderId="0"/>
    <xf numFmtId="0" fontId="115" fillId="0" borderId="0"/>
    <xf numFmtId="0" fontId="115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8" fillId="2" borderId="0" xfId="0" applyFont="1" applyFill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168" fontId="5" fillId="3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168" fontId="3" fillId="5" borderId="1" xfId="1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8" borderId="0" xfId="0" applyFont="1" applyFill="1"/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168" fontId="2" fillId="2" borderId="1" xfId="0" applyNumberFormat="1" applyFont="1" applyFill="1" applyBorder="1"/>
    <xf numFmtId="168" fontId="3" fillId="5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8" fontId="4" fillId="0" borderId="1" xfId="1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57" fillId="6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/>
    <xf numFmtId="2" fontId="0" fillId="0" borderId="1" xfId="0" applyNumberFormat="1" applyBorder="1"/>
    <xf numFmtId="2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2" fontId="0" fillId="0" borderId="1" xfId="1" applyNumberFormat="1" applyFont="1" applyBorder="1"/>
    <xf numFmtId="2" fontId="2" fillId="0" borderId="0" xfId="0" applyNumberFormat="1" applyFont="1" applyFill="1"/>
    <xf numFmtId="0" fontId="6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57" fillId="6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2" fontId="4" fillId="2" borderId="1" xfId="0" quotePrefix="1" applyNumberFormat="1" applyFont="1" applyFill="1" applyBorder="1" applyAlignment="1">
      <alignment horizontal="justify" vertical="justify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3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/>
    </sheetView>
  </sheetViews>
  <sheetFormatPr defaultColWidth="9.140625" defaultRowHeight="12.75"/>
  <cols>
    <col min="1" max="1" width="1.140625" style="1" customWidth="1"/>
    <col min="2" max="2" width="42.85546875" style="2" customWidth="1"/>
    <col min="3" max="3" width="11.140625" style="1" customWidth="1"/>
    <col min="4" max="4" width="9.140625" style="34" bestFit="1" customWidth="1"/>
    <col min="5" max="6" width="10.7109375" style="1" customWidth="1"/>
    <col min="7" max="7" width="12.140625" style="1" bestFit="1" customWidth="1"/>
    <col min="8" max="8" width="11.140625" style="34" bestFit="1" customWidth="1"/>
    <col min="9" max="10" width="9.5703125" style="1" customWidth="1"/>
    <col min="11" max="16384" width="9.140625" style="1"/>
  </cols>
  <sheetData>
    <row r="1" spans="2:10" ht="15" customHeight="1">
      <c r="B1" s="70" t="s">
        <v>82</v>
      </c>
      <c r="C1" s="71"/>
      <c r="D1" s="71"/>
      <c r="E1" s="71"/>
      <c r="F1" s="71"/>
      <c r="G1" s="71"/>
      <c r="H1" s="71"/>
      <c r="I1" s="71"/>
      <c r="J1" s="56"/>
    </row>
    <row r="2" spans="2:10">
      <c r="B2" s="66" t="s">
        <v>70</v>
      </c>
      <c r="C2" s="66"/>
      <c r="D2" s="66"/>
      <c r="E2" s="66"/>
      <c r="F2" s="66"/>
      <c r="G2" s="66"/>
      <c r="H2" s="66"/>
      <c r="I2" s="66"/>
      <c r="J2" s="66"/>
    </row>
    <row r="3" spans="2:10" ht="12.75" customHeight="1">
      <c r="B3" s="65"/>
      <c r="C3" s="65" t="s">
        <v>30</v>
      </c>
      <c r="D3" s="65"/>
      <c r="E3" s="65"/>
      <c r="F3" s="65"/>
      <c r="G3" s="65" t="s">
        <v>29</v>
      </c>
      <c r="H3" s="65"/>
      <c r="I3" s="65"/>
      <c r="J3" s="65"/>
    </row>
    <row r="4" spans="2:10" ht="15" customHeight="1">
      <c r="B4" s="65"/>
      <c r="C4" s="65" t="s">
        <v>84</v>
      </c>
      <c r="D4" s="72" t="s">
        <v>87</v>
      </c>
      <c r="E4" s="55">
        <v>2022</v>
      </c>
      <c r="F4" s="55">
        <v>2022</v>
      </c>
      <c r="G4" s="65" t="s">
        <v>84</v>
      </c>
      <c r="H4" s="72" t="s">
        <v>87</v>
      </c>
      <c r="I4" s="55">
        <v>2022</v>
      </c>
      <c r="J4" s="55">
        <v>2022</v>
      </c>
    </row>
    <row r="5" spans="2:10">
      <c r="B5" s="65"/>
      <c r="C5" s="65"/>
      <c r="D5" s="72"/>
      <c r="E5" s="55" t="s">
        <v>86</v>
      </c>
      <c r="F5" s="55" t="s">
        <v>88</v>
      </c>
      <c r="G5" s="65"/>
      <c r="H5" s="72"/>
      <c r="I5" s="55" t="s">
        <v>86</v>
      </c>
      <c r="J5" s="55" t="s">
        <v>88</v>
      </c>
    </row>
    <row r="6" spans="2:10" ht="15" customHeight="1">
      <c r="B6" s="65"/>
      <c r="C6" s="55">
        <v>1</v>
      </c>
      <c r="D6" s="55">
        <v>2</v>
      </c>
      <c r="E6" s="55">
        <v>3</v>
      </c>
      <c r="F6" s="55">
        <v>4</v>
      </c>
      <c r="G6" s="55">
        <v>1</v>
      </c>
      <c r="H6" s="55">
        <v>2</v>
      </c>
      <c r="I6" s="55">
        <v>3</v>
      </c>
      <c r="J6" s="55">
        <v>4</v>
      </c>
    </row>
    <row r="7" spans="2:10" ht="15" customHeight="1">
      <c r="B7" s="14" t="s">
        <v>69</v>
      </c>
      <c r="C7" s="14"/>
      <c r="D7" s="14"/>
      <c r="E7" s="14"/>
      <c r="F7" s="14"/>
      <c r="G7" s="14"/>
      <c r="H7" s="14"/>
      <c r="I7" s="14"/>
      <c r="J7" s="14"/>
    </row>
    <row r="8" spans="2:10" ht="15" customHeight="1">
      <c r="B8" s="31" t="s">
        <v>68</v>
      </c>
      <c r="C8" s="14"/>
      <c r="D8" s="14"/>
      <c r="E8" s="14"/>
      <c r="F8" s="14"/>
      <c r="G8" s="14"/>
      <c r="H8" s="14"/>
      <c r="I8" s="13"/>
      <c r="J8" s="13"/>
    </row>
    <row r="9" spans="2:10">
      <c r="B9" s="29" t="s">
        <v>67</v>
      </c>
      <c r="C9" s="4">
        <f>C10+C14+C15</f>
        <v>33.006794999999997</v>
      </c>
      <c r="D9" s="4">
        <f t="shared" ref="D9:G9" si="0">D10+D14+D15</f>
        <v>2.0804450000000001</v>
      </c>
      <c r="E9" s="4">
        <f t="shared" ref="E9" si="1">E10+E14+E15</f>
        <v>3.0574600000000003</v>
      </c>
      <c r="F9" s="4">
        <f t="shared" ref="F9" si="2">F10+F14+F15</f>
        <v>3.3244799999999999</v>
      </c>
      <c r="G9" s="28">
        <f t="shared" si="0"/>
        <v>206873111.64700001</v>
      </c>
      <c r="H9" s="28">
        <f>H10+H14+H15</f>
        <v>14652879.731000001</v>
      </c>
      <c r="I9" s="28">
        <f>I10+I14+I15</f>
        <v>18651860.138</v>
      </c>
      <c r="J9" s="28">
        <f>J10+J14+J15</f>
        <v>19742338.977254502</v>
      </c>
    </row>
    <row r="10" spans="2:10">
      <c r="B10" s="29" t="s">
        <v>66</v>
      </c>
      <c r="C10" s="4">
        <f>C11+C12+C13</f>
        <v>12.220659999999999</v>
      </c>
      <c r="D10" s="4">
        <f t="shared" ref="D10:H10" si="3">D11+D12+D13</f>
        <v>0.89451999999999998</v>
      </c>
      <c r="E10" s="4">
        <f t="shared" ref="E10" si="4">E11+E12+E13</f>
        <v>1.0822700000000001</v>
      </c>
      <c r="F10" s="4">
        <f t="shared" ref="F10" si="5">F11+F12+F13</f>
        <v>1.2309400000000001</v>
      </c>
      <c r="G10" s="28">
        <f>G11+G12+G13</f>
        <v>142072938.65200001</v>
      </c>
      <c r="H10" s="28">
        <f t="shared" si="3"/>
        <v>9966086.8210000005</v>
      </c>
      <c r="I10" s="28">
        <f t="shared" ref="I10" si="6">I11+I12+I13</f>
        <v>11915370.228</v>
      </c>
      <c r="J10" s="28">
        <f t="shared" ref="J10" si="7">J11+J12+J13</f>
        <v>13110275.423554501</v>
      </c>
    </row>
    <row r="11" spans="2:10">
      <c r="B11" s="8" t="s">
        <v>65</v>
      </c>
      <c r="C11" s="7">
        <v>6.2176599999999995</v>
      </c>
      <c r="D11" s="7">
        <v>0.46951999999999999</v>
      </c>
      <c r="E11" s="7">
        <v>0.59411000000000003</v>
      </c>
      <c r="F11" s="7">
        <v>0.66044000000000003</v>
      </c>
      <c r="G11" s="37">
        <v>8793300.9120000005</v>
      </c>
      <c r="H11" s="37">
        <v>710624.00100000005</v>
      </c>
      <c r="I11" s="37">
        <v>870327.71800000011</v>
      </c>
      <c r="J11" s="37">
        <v>832089.15355449996</v>
      </c>
    </row>
    <row r="12" spans="2:10">
      <c r="B12" s="8" t="s">
        <v>64</v>
      </c>
      <c r="C12" s="7">
        <v>3.0843500000000001</v>
      </c>
      <c r="D12" s="7">
        <v>0.23315</v>
      </c>
      <c r="E12" s="7">
        <v>0.25479000000000002</v>
      </c>
      <c r="F12" s="7">
        <v>0.31195000000000001</v>
      </c>
      <c r="G12" s="37">
        <v>51015711.990000002</v>
      </c>
      <c r="H12" s="37">
        <v>4280972.87</v>
      </c>
      <c r="I12" s="37">
        <v>4315710.5599999996</v>
      </c>
      <c r="J12" s="37">
        <v>4940038.32</v>
      </c>
    </row>
    <row r="13" spans="2:10">
      <c r="B13" s="8" t="s">
        <v>63</v>
      </c>
      <c r="C13" s="7">
        <v>2.91865</v>
      </c>
      <c r="D13" s="7">
        <v>0.19184999999999999</v>
      </c>
      <c r="E13" s="7">
        <v>0.23336999999999999</v>
      </c>
      <c r="F13" s="7">
        <v>0.25855</v>
      </c>
      <c r="G13" s="37">
        <v>82263925.75</v>
      </c>
      <c r="H13" s="37">
        <v>4974489.95</v>
      </c>
      <c r="I13" s="37">
        <v>6729331.9500000002</v>
      </c>
      <c r="J13" s="37">
        <v>7338147.9500000002</v>
      </c>
    </row>
    <row r="14" spans="2:10" ht="15" customHeight="1">
      <c r="B14" s="8" t="s">
        <v>62</v>
      </c>
      <c r="C14" s="7">
        <v>19.909904999999998</v>
      </c>
      <c r="D14" s="7">
        <v>1.1380650000000001</v>
      </c>
      <c r="E14" s="7">
        <v>1.86592</v>
      </c>
      <c r="F14" s="7">
        <v>1.9844599999999999</v>
      </c>
      <c r="G14" s="37">
        <v>59775826.120000005</v>
      </c>
      <c r="H14" s="37">
        <v>4424857.91</v>
      </c>
      <c r="I14" s="37">
        <v>6124935.9100000001</v>
      </c>
      <c r="J14" s="37">
        <v>6039212.5600000005</v>
      </c>
    </row>
    <row r="15" spans="2:10" ht="15" customHeight="1">
      <c r="B15" s="18" t="s">
        <v>61</v>
      </c>
      <c r="C15" s="7">
        <v>0.87622999999999995</v>
      </c>
      <c r="D15" s="7">
        <v>4.786E-2</v>
      </c>
      <c r="E15" s="17">
        <v>0.10927000000000001</v>
      </c>
      <c r="F15" s="17">
        <v>0.10908</v>
      </c>
      <c r="G15" s="37">
        <v>5024346.875</v>
      </c>
      <c r="H15" s="37">
        <v>261935</v>
      </c>
      <c r="I15" s="37">
        <v>611554</v>
      </c>
      <c r="J15" s="37">
        <v>592850.99369999999</v>
      </c>
    </row>
    <row r="16" spans="2:10" ht="14.25" customHeight="1">
      <c r="B16" s="14" t="s">
        <v>60</v>
      </c>
      <c r="C16" s="23"/>
      <c r="D16" s="23"/>
      <c r="E16" s="23"/>
      <c r="F16" s="23"/>
      <c r="G16" s="38"/>
      <c r="H16" s="38"/>
      <c r="I16" s="30"/>
      <c r="J16" s="30"/>
    </row>
    <row r="17" spans="2:10" ht="15" customHeight="1">
      <c r="B17" s="31" t="s">
        <v>59</v>
      </c>
      <c r="C17" s="23"/>
      <c r="D17" s="23"/>
      <c r="E17" s="23"/>
      <c r="F17" s="23"/>
      <c r="G17" s="38"/>
      <c r="H17" s="38"/>
      <c r="I17" s="30"/>
      <c r="J17" s="30"/>
    </row>
    <row r="18" spans="2:10">
      <c r="B18" s="29" t="s">
        <v>58</v>
      </c>
      <c r="C18" s="4">
        <f>C19+C20</f>
        <v>2078.3917999999999</v>
      </c>
      <c r="D18" s="4">
        <f t="shared" ref="D18:J18" si="8">D19+D20</f>
        <v>123.3439</v>
      </c>
      <c r="E18" s="4">
        <f t="shared" si="8"/>
        <v>195.32429999999999</v>
      </c>
      <c r="F18" s="4">
        <f t="shared" si="8"/>
        <v>195.72062</v>
      </c>
      <c r="G18" s="28">
        <f>G19+G20</f>
        <v>128657516.47132164</v>
      </c>
      <c r="H18" s="28">
        <f>H19+H20</f>
        <v>8366599.4249626696</v>
      </c>
      <c r="I18" s="28">
        <f t="shared" si="8"/>
        <v>11097594.485907253</v>
      </c>
      <c r="J18" s="28">
        <f t="shared" si="8"/>
        <v>11183946.972036023</v>
      </c>
    </row>
    <row r="19" spans="2:10">
      <c r="B19" s="10" t="s">
        <v>57</v>
      </c>
      <c r="C19" s="7">
        <v>2063.7328299999999</v>
      </c>
      <c r="D19" s="7">
        <v>122.27683</v>
      </c>
      <c r="E19" s="7">
        <v>194.11138</v>
      </c>
      <c r="F19" s="7">
        <v>194.53152</v>
      </c>
      <c r="G19" s="39">
        <v>113319291.72476746</v>
      </c>
      <c r="H19" s="39">
        <v>7211162.3323128596</v>
      </c>
      <c r="I19" s="37">
        <v>9780600.2834036835</v>
      </c>
      <c r="J19" s="37">
        <v>9851273.8474220857</v>
      </c>
    </row>
    <row r="20" spans="2:10">
      <c r="B20" s="10" t="s">
        <v>56</v>
      </c>
      <c r="C20" s="7">
        <v>14.65897</v>
      </c>
      <c r="D20" s="7">
        <v>1.06707</v>
      </c>
      <c r="E20" s="7">
        <v>1.21292</v>
      </c>
      <c r="F20" s="7">
        <v>1.1891</v>
      </c>
      <c r="G20" s="39">
        <v>15338224.746554174</v>
      </c>
      <c r="H20" s="39">
        <v>1155437.09264981</v>
      </c>
      <c r="I20" s="37">
        <v>1316994.2025035692</v>
      </c>
      <c r="J20" s="37">
        <v>1332673.124613937</v>
      </c>
    </row>
    <row r="21" spans="2:10">
      <c r="B21" s="31" t="s">
        <v>55</v>
      </c>
      <c r="C21" s="23"/>
      <c r="D21" s="23"/>
      <c r="E21" s="13"/>
      <c r="F21" s="13"/>
      <c r="G21" s="38"/>
      <c r="H21" s="38"/>
      <c r="I21" s="30"/>
      <c r="J21" s="30"/>
    </row>
    <row r="22" spans="2:10">
      <c r="B22" s="29" t="s">
        <v>54</v>
      </c>
      <c r="C22" s="4">
        <f>SUM(C23:C28)</f>
        <v>577934.74193999998</v>
      </c>
      <c r="D22" s="4">
        <f>SUM(D23:D28)</f>
        <v>33866.210460000002</v>
      </c>
      <c r="E22" s="4">
        <f t="shared" ref="E22:G22" si="9">SUM(E23:E28)</f>
        <v>66747.571549999979</v>
      </c>
      <c r="F22" s="4">
        <f t="shared" si="9"/>
        <v>72187.504859999986</v>
      </c>
      <c r="G22" s="48">
        <f t="shared" si="9"/>
        <v>42728005.550916232</v>
      </c>
      <c r="H22" s="48">
        <f>SUM(H23:H28)</f>
        <v>2707637.4428254198</v>
      </c>
      <c r="I22" s="48">
        <f>SUM(I23:I28)</f>
        <v>4050335.0431272988</v>
      </c>
      <c r="J22" s="48">
        <f>SUM(J23:J28)</f>
        <v>4177865.1921638334</v>
      </c>
    </row>
    <row r="23" spans="2:10">
      <c r="B23" s="18" t="s">
        <v>53</v>
      </c>
      <c r="C23" s="7">
        <v>9.7600000000000016</v>
      </c>
      <c r="D23" s="7">
        <v>0.95</v>
      </c>
      <c r="E23" s="7">
        <v>0.55000000000000016</v>
      </c>
      <c r="F23" s="7">
        <v>0.58000000000000018</v>
      </c>
      <c r="G23" s="37">
        <v>574.8900000000001</v>
      </c>
      <c r="H23" s="37">
        <v>58.72</v>
      </c>
      <c r="I23" s="37">
        <v>32.839999999999996</v>
      </c>
      <c r="J23" s="37">
        <v>36.040000000000006</v>
      </c>
    </row>
    <row r="24" spans="2:10" s="16" customFormat="1">
      <c r="B24" s="18" t="s">
        <v>52</v>
      </c>
      <c r="C24" s="7">
        <v>12573.328580000001</v>
      </c>
      <c r="D24" s="7">
        <v>1343.0993900000001</v>
      </c>
      <c r="E24" s="7">
        <v>1119.5300000000002</v>
      </c>
      <c r="F24" s="7">
        <v>2268.0299999999997</v>
      </c>
      <c r="G24" s="37">
        <v>133345.09318574399</v>
      </c>
      <c r="H24" s="37">
        <v>16261.48395951</v>
      </c>
      <c r="I24" s="37">
        <v>11118.099999999997</v>
      </c>
      <c r="J24" s="37">
        <v>41011.49</v>
      </c>
    </row>
    <row r="25" spans="2:10" ht="12" customHeight="1">
      <c r="B25" s="8" t="s">
        <v>72</v>
      </c>
      <c r="C25" s="7">
        <v>46625.245080000001</v>
      </c>
      <c r="D25" s="7">
        <v>2798.61</v>
      </c>
      <c r="E25" s="7">
        <v>4716.26</v>
      </c>
      <c r="F25" s="7">
        <v>4848.1299999999992</v>
      </c>
      <c r="G25" s="37">
        <v>4171037.4708114001</v>
      </c>
      <c r="H25" s="37">
        <v>266289.44</v>
      </c>
      <c r="I25" s="37">
        <v>444669.89999999991</v>
      </c>
      <c r="J25" s="37">
        <v>452328.11999999994</v>
      </c>
    </row>
    <row r="26" spans="2:10" s="16" customFormat="1">
      <c r="B26" s="18" t="s">
        <v>73</v>
      </c>
      <c r="C26" s="7">
        <v>18757.816730000002</v>
      </c>
      <c r="D26" s="7">
        <v>1866.34413</v>
      </c>
      <c r="E26" s="7">
        <v>1329.76</v>
      </c>
      <c r="F26" s="7">
        <v>1794.53</v>
      </c>
      <c r="G26" s="37">
        <v>1281685.4274510478</v>
      </c>
      <c r="H26" s="37">
        <v>116463.20261755001</v>
      </c>
      <c r="I26" s="37">
        <v>112353.85</v>
      </c>
      <c r="J26" s="37">
        <v>97341.4</v>
      </c>
    </row>
    <row r="27" spans="2:10" ht="15">
      <c r="B27" s="8" t="s">
        <v>74</v>
      </c>
      <c r="C27" s="7">
        <v>40407.290529999998</v>
      </c>
      <c r="D27" s="7">
        <v>2565.3869399999999</v>
      </c>
      <c r="E27" s="53">
        <v>3737.5915500000001</v>
      </c>
      <c r="F27" s="53">
        <v>3813.3448600000002</v>
      </c>
      <c r="G27" s="37">
        <v>28725462.789696448</v>
      </c>
      <c r="H27" s="37">
        <v>1819458.98624836</v>
      </c>
      <c r="I27" s="37">
        <v>2498586.9031272987</v>
      </c>
      <c r="J27" s="37">
        <v>2546927.6121638338</v>
      </c>
    </row>
    <row r="28" spans="2:10">
      <c r="B28" s="8" t="s">
        <v>75</v>
      </c>
      <c r="C28" s="7">
        <v>459561.30102000001</v>
      </c>
      <c r="D28" s="7">
        <v>25291.82</v>
      </c>
      <c r="E28" s="7">
        <v>55843.879999999983</v>
      </c>
      <c r="F28" s="7">
        <v>59462.889999999992</v>
      </c>
      <c r="G28" s="37">
        <v>8415899.8797715884</v>
      </c>
      <c r="H28" s="37">
        <v>489105.61</v>
      </c>
      <c r="I28" s="37">
        <v>983573.45000000019</v>
      </c>
      <c r="J28" s="37">
        <v>1040220.5299999999</v>
      </c>
    </row>
    <row r="29" spans="2:10">
      <c r="B29" s="8" t="s">
        <v>76</v>
      </c>
      <c r="C29" s="7">
        <v>11.990810000000002</v>
      </c>
      <c r="D29" s="7">
        <v>1.01237</v>
      </c>
      <c r="E29" s="7">
        <v>0.85570999999999997</v>
      </c>
      <c r="F29" s="7">
        <v>0.99604000000000004</v>
      </c>
      <c r="G29" s="37">
        <v>176.55602200000001</v>
      </c>
      <c r="H29" s="37">
        <v>16.1368112</v>
      </c>
      <c r="I29" s="37">
        <v>12.0960277</v>
      </c>
      <c r="J29" s="37">
        <v>13.910137696000001</v>
      </c>
    </row>
    <row r="30" spans="2:10" ht="20.25" customHeight="1">
      <c r="B30" s="24" t="s">
        <v>51</v>
      </c>
      <c r="C30" s="4">
        <f>SUM(C31:C33)</f>
        <v>12189.487010000001</v>
      </c>
      <c r="D30" s="4">
        <f t="shared" ref="D30:J30" si="10">SUM(D31:D33)</f>
        <v>936.41195000000005</v>
      </c>
      <c r="E30" s="4">
        <f t="shared" si="10"/>
        <v>1121.6831500000001</v>
      </c>
      <c r="F30" s="4">
        <f t="shared" si="10"/>
        <v>1177.3153300000001</v>
      </c>
      <c r="G30" s="48">
        <f>SUM(G31:G33)</f>
        <v>1034443.535407667</v>
      </c>
      <c r="H30" s="48">
        <f t="shared" si="10"/>
        <v>70589.491509530009</v>
      </c>
      <c r="I30" s="48">
        <f t="shared" si="10"/>
        <v>93616.326203473</v>
      </c>
      <c r="J30" s="48">
        <f t="shared" si="10"/>
        <v>95541.506025386014</v>
      </c>
    </row>
    <row r="31" spans="2:10">
      <c r="B31" s="8" t="s">
        <v>50</v>
      </c>
      <c r="C31" s="7">
        <v>227.73</v>
      </c>
      <c r="D31" s="7">
        <v>17.29</v>
      </c>
      <c r="E31" s="7">
        <v>16.759999999999998</v>
      </c>
      <c r="F31" s="7">
        <v>17.810000000000002</v>
      </c>
      <c r="G31" s="49">
        <v>6113.4891810000008</v>
      </c>
      <c r="H31" s="49">
        <v>422.44</v>
      </c>
      <c r="I31" s="49">
        <v>579.53000000000009</v>
      </c>
      <c r="J31" s="49">
        <v>571.33999999999992</v>
      </c>
    </row>
    <row r="32" spans="2:10" s="16" customFormat="1">
      <c r="B32" s="18" t="s">
        <v>77</v>
      </c>
      <c r="C32" s="7">
        <v>10754.73962</v>
      </c>
      <c r="D32" s="27">
        <v>857.30262000000005</v>
      </c>
      <c r="E32" s="27">
        <v>996.72000000000014</v>
      </c>
      <c r="F32" s="27">
        <v>1018.0500000000001</v>
      </c>
      <c r="G32" s="49">
        <v>1026640.553956246</v>
      </c>
      <c r="H32" s="40">
        <v>70068.773828980004</v>
      </c>
      <c r="I32" s="40">
        <v>92902.11</v>
      </c>
      <c r="J32" s="40">
        <v>94751.720000000016</v>
      </c>
    </row>
    <row r="33" spans="2:25">
      <c r="B33" s="18" t="s">
        <v>78</v>
      </c>
      <c r="C33" s="7">
        <v>1207.0173900000002</v>
      </c>
      <c r="D33" s="7">
        <v>61.819330000000001</v>
      </c>
      <c r="E33" s="7">
        <v>108.20314999999999</v>
      </c>
      <c r="F33" s="7">
        <v>141.45533</v>
      </c>
      <c r="G33" s="49">
        <v>1689.4922704209996</v>
      </c>
      <c r="H33" s="49">
        <v>98.277680549999999</v>
      </c>
      <c r="I33" s="49">
        <v>134.68620347299998</v>
      </c>
      <c r="J33" s="49">
        <v>218.44602538599997</v>
      </c>
    </row>
    <row r="34" spans="2:25">
      <c r="B34" s="21" t="s">
        <v>49</v>
      </c>
      <c r="C34" s="9">
        <f>C35+C38</f>
        <v>61782.931389999998</v>
      </c>
      <c r="D34" s="9">
        <f t="shared" ref="D34:J34" si="11">D35+D38</f>
        <v>3901.3274999999999</v>
      </c>
      <c r="E34" s="9">
        <f>E35+E38</f>
        <v>5541.1696000000002</v>
      </c>
      <c r="F34" s="9">
        <f>F35+F38</f>
        <v>5698.1784200000002</v>
      </c>
      <c r="G34" s="48">
        <f>G35+G38</f>
        <v>1701850.9392770503</v>
      </c>
      <c r="H34" s="48">
        <f t="shared" si="11"/>
        <v>95238.971121640003</v>
      </c>
      <c r="I34" s="48">
        <f t="shared" si="11"/>
        <v>170520.87563846097</v>
      </c>
      <c r="J34" s="48">
        <f t="shared" si="11"/>
        <v>179655.06427908898</v>
      </c>
    </row>
    <row r="35" spans="2:25">
      <c r="B35" s="21" t="s">
        <v>48</v>
      </c>
      <c r="C35" s="9">
        <f t="shared" ref="C35:J35" si="12">C36+C37</f>
        <v>22398.823189999999</v>
      </c>
      <c r="D35" s="9">
        <f t="shared" si="12"/>
        <v>1344.7310299999999</v>
      </c>
      <c r="E35" s="9">
        <f t="shared" si="12"/>
        <v>2229.3016299999999</v>
      </c>
      <c r="F35" s="9">
        <f t="shared" si="12"/>
        <v>2377.9499799999999</v>
      </c>
      <c r="G35" s="48">
        <f t="shared" si="12"/>
        <v>971637.68277426134</v>
      </c>
      <c r="H35" s="48">
        <f t="shared" si="12"/>
        <v>52013.869157180001</v>
      </c>
      <c r="I35" s="48">
        <f t="shared" si="12"/>
        <v>105459.20274703795</v>
      </c>
      <c r="J35" s="48">
        <f t="shared" si="12"/>
        <v>113696.09824440299</v>
      </c>
    </row>
    <row r="36" spans="2:25" ht="14.25" customHeight="1">
      <c r="B36" s="18" t="s">
        <v>47</v>
      </c>
      <c r="C36" s="7">
        <v>11124.593457500001</v>
      </c>
      <c r="D36" s="7">
        <v>509.45796999999999</v>
      </c>
      <c r="E36" s="7">
        <v>1152.8719125</v>
      </c>
      <c r="F36" s="7">
        <v>1220.2419749999999</v>
      </c>
      <c r="G36" s="39">
        <v>380643.41307858197</v>
      </c>
      <c r="H36" s="39">
        <v>18477.243521730001</v>
      </c>
      <c r="I36" s="39">
        <v>39806.81964599905</v>
      </c>
      <c r="J36" s="39">
        <v>42266.238583978753</v>
      </c>
    </row>
    <row r="37" spans="2:25">
      <c r="B37" s="18" t="s">
        <v>46</v>
      </c>
      <c r="C37" s="44">
        <v>11274.229732499998</v>
      </c>
      <c r="D37" s="44">
        <v>835.27305999999999</v>
      </c>
      <c r="E37" s="7">
        <v>1076.4297174999999</v>
      </c>
      <c r="F37" s="7">
        <v>1157.708005</v>
      </c>
      <c r="G37" s="39">
        <v>590994.26969567942</v>
      </c>
      <c r="H37" s="39">
        <v>33536.62563545</v>
      </c>
      <c r="I37" s="39">
        <v>65652.383101038911</v>
      </c>
      <c r="J37" s="39">
        <v>71429.859660424234</v>
      </c>
    </row>
    <row r="38" spans="2:25">
      <c r="B38" s="21" t="s">
        <v>45</v>
      </c>
      <c r="C38" s="9">
        <f t="shared" ref="C38:J38" si="13">C39+C40</f>
        <v>39384.108200000002</v>
      </c>
      <c r="D38" s="9">
        <f t="shared" si="13"/>
        <v>2556.59647</v>
      </c>
      <c r="E38" s="9">
        <f t="shared" si="13"/>
        <v>3311.8679700000002</v>
      </c>
      <c r="F38" s="9">
        <f t="shared" si="13"/>
        <v>3320.2284399999999</v>
      </c>
      <c r="G38" s="48">
        <f t="shared" si="13"/>
        <v>730213.25650278898</v>
      </c>
      <c r="H38" s="48">
        <f t="shared" si="13"/>
        <v>43225.101964460002</v>
      </c>
      <c r="I38" s="48">
        <f t="shared" si="13"/>
        <v>65061.672891423004</v>
      </c>
      <c r="J38" s="48">
        <f t="shared" si="13"/>
        <v>65958.966034686004</v>
      </c>
    </row>
    <row r="39" spans="2:25">
      <c r="B39" s="18" t="s">
        <v>44</v>
      </c>
      <c r="C39" s="44">
        <v>22967.103760809274</v>
      </c>
      <c r="D39" s="44">
        <v>1127.83623573</v>
      </c>
      <c r="E39" s="7">
        <v>2131.76926</v>
      </c>
      <c r="F39" s="7">
        <v>2150.2826300000002</v>
      </c>
      <c r="G39" s="39">
        <v>451550.32706516556</v>
      </c>
      <c r="H39" s="39">
        <v>22195.403087049999</v>
      </c>
      <c r="I39" s="39">
        <v>43529.738030828754</v>
      </c>
      <c r="J39" s="39">
        <v>44305.641920348258</v>
      </c>
    </row>
    <row r="40" spans="2:25" s="36" customFormat="1">
      <c r="B40" s="35" t="s">
        <v>43</v>
      </c>
      <c r="C40" s="44">
        <v>16417.004439190725</v>
      </c>
      <c r="D40" s="44">
        <v>1428.76023427</v>
      </c>
      <c r="E40" s="7">
        <v>1180.09871</v>
      </c>
      <c r="F40" s="7">
        <v>1169.9458099999999</v>
      </c>
      <c r="G40" s="39">
        <v>278662.92943762348</v>
      </c>
      <c r="H40" s="39">
        <v>21029.698877409999</v>
      </c>
      <c r="I40" s="39">
        <v>21531.93486059425</v>
      </c>
      <c r="J40" s="39">
        <v>21653.324114337749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2:25">
      <c r="B41" s="21" t="s">
        <v>42</v>
      </c>
      <c r="C41" s="9">
        <f>C42+C43</f>
        <v>65812.392779999995</v>
      </c>
      <c r="D41" s="9">
        <f t="shared" ref="D41:J41" si="14">D42+D43</f>
        <v>3880.40373</v>
      </c>
      <c r="E41" s="9">
        <f t="shared" si="14"/>
        <v>6551.2990258823529</v>
      </c>
      <c r="F41" s="9">
        <f t="shared" si="14"/>
        <v>6652.5997600000001</v>
      </c>
      <c r="G41" s="28">
        <f>G42+G43</f>
        <v>293658.18538070435</v>
      </c>
      <c r="H41" s="28">
        <f t="shared" si="14"/>
        <v>21508.674533639998</v>
      </c>
      <c r="I41" s="28">
        <f t="shared" si="14"/>
        <v>27664.463760503073</v>
      </c>
      <c r="J41" s="28">
        <f t="shared" si="14"/>
        <v>28256.759244711266</v>
      </c>
    </row>
    <row r="42" spans="2:25" ht="15">
      <c r="B42" s="18" t="s">
        <v>41</v>
      </c>
      <c r="C42" s="50">
        <v>52683.012539999996</v>
      </c>
      <c r="D42" s="50">
        <v>3180.1841599999998</v>
      </c>
      <c r="E42" s="50">
        <v>5036.1479799999997</v>
      </c>
      <c r="F42" s="50">
        <v>5198.0602699999999</v>
      </c>
      <c r="G42" s="37">
        <v>226644.50996196514</v>
      </c>
      <c r="H42" s="37">
        <v>14625.87921779</v>
      </c>
      <c r="I42" s="37">
        <v>19359.613801993561</v>
      </c>
      <c r="J42" s="37">
        <v>19616.401146160002</v>
      </c>
    </row>
    <row r="43" spans="2:25">
      <c r="B43" s="21" t="s">
        <v>40</v>
      </c>
      <c r="C43" s="9">
        <f>C44+C45</f>
        <v>13129.380239999999</v>
      </c>
      <c r="D43" s="9">
        <f t="shared" ref="D43:J43" si="15">D44+D45</f>
        <v>700.21957000000009</v>
      </c>
      <c r="E43" s="9">
        <f t="shared" si="15"/>
        <v>1515.1510458823529</v>
      </c>
      <c r="F43" s="9">
        <f t="shared" si="15"/>
        <v>1454.5394899999999</v>
      </c>
      <c r="G43" s="28">
        <f t="shared" si="15"/>
        <v>67013.675418739178</v>
      </c>
      <c r="H43" s="28">
        <f t="shared" si="15"/>
        <v>6882.7953158500004</v>
      </c>
      <c r="I43" s="28">
        <f t="shared" si="15"/>
        <v>8304.8499585095105</v>
      </c>
      <c r="J43" s="28">
        <f t="shared" si="15"/>
        <v>8640.3580985512635</v>
      </c>
    </row>
    <row r="44" spans="2:25">
      <c r="B44" s="18" t="s">
        <v>39</v>
      </c>
      <c r="C44" s="51">
        <v>1066.4687626800001</v>
      </c>
      <c r="D44" s="51">
        <v>40.580391519999999</v>
      </c>
      <c r="E44" s="51">
        <v>169.33640335999999</v>
      </c>
      <c r="F44" s="51">
        <v>178.85449</v>
      </c>
      <c r="G44" s="37">
        <v>18122.536855575061</v>
      </c>
      <c r="H44" s="37">
        <v>1169.1409683100001</v>
      </c>
      <c r="I44" s="37">
        <v>3183.4142929903578</v>
      </c>
      <c r="J44" s="37">
        <v>3229.3624888903223</v>
      </c>
    </row>
    <row r="45" spans="2:25">
      <c r="B45" s="18" t="s">
        <v>38</v>
      </c>
      <c r="C45" s="7">
        <v>12062.911477319998</v>
      </c>
      <c r="D45" s="7">
        <v>659.63917848000006</v>
      </c>
      <c r="E45" s="7">
        <v>1345.8146425223529</v>
      </c>
      <c r="F45" s="7">
        <v>1275.6849999999999</v>
      </c>
      <c r="G45" s="37">
        <v>48891.138563164117</v>
      </c>
      <c r="H45" s="37">
        <v>5713.6543475400003</v>
      </c>
      <c r="I45" s="37">
        <v>5121.4356655191532</v>
      </c>
      <c r="J45" s="37">
        <v>5410.9956096609421</v>
      </c>
    </row>
    <row r="46" spans="2:25">
      <c r="B46" s="21" t="s">
        <v>37</v>
      </c>
      <c r="C46" s="9">
        <f>C47+C48</f>
        <v>6999.1221100000002</v>
      </c>
      <c r="D46" s="9">
        <f t="shared" ref="D46:J46" si="16">D47+D48</f>
        <v>366.69</v>
      </c>
      <c r="E46" s="9">
        <f t="shared" si="16"/>
        <v>624.0100000000001</v>
      </c>
      <c r="F46" s="9">
        <f t="shared" si="16"/>
        <v>590.44000000000005</v>
      </c>
      <c r="G46" s="28">
        <f>G47+G48</f>
        <v>6650332.5654518325</v>
      </c>
      <c r="H46" s="28">
        <f t="shared" si="16"/>
        <v>341793.99</v>
      </c>
      <c r="I46" s="28">
        <f t="shared" si="16"/>
        <v>670259.32000000007</v>
      </c>
      <c r="J46" s="28">
        <f t="shared" si="16"/>
        <v>594561.62</v>
      </c>
    </row>
    <row r="47" spans="2:25">
      <c r="B47" s="18" t="s">
        <v>36</v>
      </c>
      <c r="C47" s="51">
        <v>6999.1221100000002</v>
      </c>
      <c r="D47" s="51">
        <v>366.69</v>
      </c>
      <c r="E47" s="51">
        <v>624.0100000000001</v>
      </c>
      <c r="F47" s="51">
        <v>590.44000000000005</v>
      </c>
      <c r="G47" s="37">
        <v>6650332.5654518325</v>
      </c>
      <c r="H47" s="37">
        <v>341793.99</v>
      </c>
      <c r="I47" s="37">
        <v>670259.32000000007</v>
      </c>
      <c r="J47" s="37">
        <v>594561.62</v>
      </c>
    </row>
    <row r="48" spans="2:25">
      <c r="B48" s="18" t="s">
        <v>35</v>
      </c>
      <c r="C48" s="7">
        <v>0</v>
      </c>
      <c r="D48" s="7">
        <v>0</v>
      </c>
      <c r="E48" s="7">
        <v>0</v>
      </c>
      <c r="F48" s="7">
        <v>0</v>
      </c>
      <c r="G48" s="37">
        <v>0</v>
      </c>
      <c r="H48" s="37">
        <v>0</v>
      </c>
      <c r="I48" s="37">
        <v>0</v>
      </c>
      <c r="J48" s="37">
        <v>0</v>
      </c>
    </row>
    <row r="49" spans="2:10">
      <c r="B49" s="26" t="s">
        <v>34</v>
      </c>
      <c r="C49" s="9">
        <f>C22+C30+C34+C41+C46</f>
        <v>724718.67523000005</v>
      </c>
      <c r="D49" s="9">
        <f t="shared" ref="D49:H49" si="17">D22+D30+D34+D41+D46</f>
        <v>42951.043640000004</v>
      </c>
      <c r="E49" s="9">
        <f>E22+E30+E34+E41+E46</f>
        <v>80585.73332588232</v>
      </c>
      <c r="F49" s="9">
        <f>F22+F30+F34+F41+F46</f>
        <v>86306.03836999998</v>
      </c>
      <c r="G49" s="48">
        <f>G22+G30+G34+G41+G46</f>
        <v>52408290.77643349</v>
      </c>
      <c r="H49" s="48">
        <f t="shared" si="17"/>
        <v>3236768.5699902298</v>
      </c>
      <c r="I49" s="48">
        <f t="shared" ref="I49" si="18">I22+I30+I34+I41+I46</f>
        <v>5012396.0287297359</v>
      </c>
      <c r="J49" s="48">
        <f>J22+J30+J34+J41+J46</f>
        <v>5075880.1417130195</v>
      </c>
    </row>
    <row r="50" spans="2:10">
      <c r="B50" s="26" t="s">
        <v>33</v>
      </c>
      <c r="C50" s="9">
        <f t="shared" ref="C50:H50" si="19">C18+C22+C30+C34+C41+C46</f>
        <v>726797.06703000003</v>
      </c>
      <c r="D50" s="9">
        <f t="shared" si="19"/>
        <v>43074.387540000003</v>
      </c>
      <c r="E50" s="9">
        <f t="shared" ref="E50" si="20">E18+E22+E30+E34+E41+E46</f>
        <v>80781.057625882313</v>
      </c>
      <c r="F50" s="9">
        <f t="shared" ref="F50" si="21">F18+F22+F30+F34+F41+F46</f>
        <v>86501.758989999973</v>
      </c>
      <c r="G50" s="48">
        <f>G18+G22+G30+G34+G41+G46</f>
        <v>181065807.24775511</v>
      </c>
      <c r="H50" s="48">
        <f t="shared" si="19"/>
        <v>11603367.9949529</v>
      </c>
      <c r="I50" s="48">
        <f t="shared" ref="I50" si="22">I18+I22+I30+I34+I41+I46</f>
        <v>16109990.514636988</v>
      </c>
      <c r="J50" s="48">
        <f t="shared" ref="J50" si="23">J18+J22+J30+J34+J41+J46</f>
        <v>16259827.11374904</v>
      </c>
    </row>
    <row r="51" spans="2:10">
      <c r="B51" s="26" t="s">
        <v>32</v>
      </c>
      <c r="C51" s="9">
        <f t="shared" ref="C51:H51" si="24">C18+C22+C30+C34+C41</f>
        <v>719797.94492000004</v>
      </c>
      <c r="D51" s="9">
        <f t="shared" si="24"/>
        <v>42707.697540000001</v>
      </c>
      <c r="E51" s="9">
        <f t="shared" ref="E51" si="25">E18+E22+E30+E34+E41</f>
        <v>80157.047625882318</v>
      </c>
      <c r="F51" s="9">
        <f t="shared" ref="F51" si="26">F18+F22+F30+F34+F41</f>
        <v>85911.318989999971</v>
      </c>
      <c r="G51" s="48">
        <f>G18+G22+G30+G34+G41</f>
        <v>174415474.68230328</v>
      </c>
      <c r="H51" s="48">
        <f t="shared" si="24"/>
        <v>11261574.0049529</v>
      </c>
      <c r="I51" s="48">
        <f t="shared" ref="I51" si="27">I18+I22+I30+I34+I41</f>
        <v>15439731.194636988</v>
      </c>
      <c r="J51" s="48">
        <f t="shared" ref="J51" si="28">J18+J22+J30+J34+J41</f>
        <v>15665265.493749041</v>
      </c>
    </row>
    <row r="52" spans="2:10">
      <c r="B52" s="69" t="s">
        <v>31</v>
      </c>
      <c r="C52" s="69"/>
      <c r="D52" s="69"/>
      <c r="E52" s="69"/>
      <c r="F52" s="69"/>
      <c r="G52" s="69"/>
      <c r="H52" s="69"/>
      <c r="I52" s="69"/>
      <c r="J52" s="69"/>
    </row>
    <row r="53" spans="2:10" ht="12.75" customHeight="1">
      <c r="B53" s="73"/>
      <c r="C53" s="73" t="s">
        <v>30</v>
      </c>
      <c r="D53" s="73"/>
      <c r="E53" s="73"/>
      <c r="F53" s="73"/>
      <c r="G53" s="73" t="s">
        <v>29</v>
      </c>
      <c r="H53" s="73"/>
      <c r="I53" s="73"/>
      <c r="J53" s="73"/>
    </row>
    <row r="54" spans="2:10" ht="12.75" customHeight="1">
      <c r="B54" s="73"/>
      <c r="C54" s="65" t="s">
        <v>84</v>
      </c>
      <c r="D54" s="72" t="s">
        <v>87</v>
      </c>
      <c r="E54" s="55">
        <v>2022</v>
      </c>
      <c r="F54" s="55">
        <v>2022</v>
      </c>
      <c r="G54" s="65" t="s">
        <v>84</v>
      </c>
      <c r="H54" s="72" t="s">
        <v>87</v>
      </c>
      <c r="I54" s="55">
        <v>2022</v>
      </c>
      <c r="J54" s="55">
        <v>2022</v>
      </c>
    </row>
    <row r="55" spans="2:10">
      <c r="B55" s="73"/>
      <c r="C55" s="65"/>
      <c r="D55" s="72"/>
      <c r="E55" s="55" t="s">
        <v>86</v>
      </c>
      <c r="F55" s="55" t="s">
        <v>88</v>
      </c>
      <c r="G55" s="65"/>
      <c r="H55" s="72"/>
      <c r="I55" s="55" t="s">
        <v>86</v>
      </c>
      <c r="J55" s="55" t="s">
        <v>88</v>
      </c>
    </row>
    <row r="56" spans="2:10">
      <c r="B56" s="73"/>
      <c r="C56" s="55">
        <v>1</v>
      </c>
      <c r="D56" s="55">
        <v>2</v>
      </c>
      <c r="E56" s="55">
        <v>3</v>
      </c>
      <c r="F56" s="55">
        <v>4</v>
      </c>
      <c r="G56" s="55">
        <v>1</v>
      </c>
      <c r="H56" s="55">
        <v>2</v>
      </c>
      <c r="I56" s="55">
        <v>3</v>
      </c>
      <c r="J56" s="55">
        <v>4</v>
      </c>
    </row>
    <row r="57" spans="2:10">
      <c r="B57" s="14" t="s">
        <v>28</v>
      </c>
      <c r="C57" s="13"/>
      <c r="D57" s="13"/>
      <c r="E57" s="13"/>
      <c r="F57" s="13"/>
      <c r="G57" s="13"/>
      <c r="H57" s="13"/>
      <c r="I57" s="13"/>
      <c r="J57" s="13"/>
    </row>
    <row r="58" spans="2:10">
      <c r="B58" s="24" t="s">
        <v>27</v>
      </c>
      <c r="C58" s="9">
        <f>C59+C60</f>
        <v>507531.37444430002</v>
      </c>
      <c r="D58" s="9">
        <f t="shared" ref="D58:J58" si="29">D59+D60</f>
        <v>29734.313687399997</v>
      </c>
      <c r="E58" s="9">
        <f t="shared" si="29"/>
        <v>59767.189279999999</v>
      </c>
      <c r="F58" s="9">
        <f t="shared" si="29"/>
        <v>64186.290110000002</v>
      </c>
      <c r="G58" s="41">
        <f t="shared" si="29"/>
        <v>14973394.676785918</v>
      </c>
      <c r="H58" s="41">
        <f t="shared" si="29"/>
        <v>898223.89749232004</v>
      </c>
      <c r="I58" s="41">
        <f t="shared" si="29"/>
        <v>1683380.7876915243</v>
      </c>
      <c r="J58" s="41">
        <f t="shared" si="29"/>
        <v>1753658.2233209417</v>
      </c>
    </row>
    <row r="59" spans="2:10">
      <c r="B59" s="18" t="s">
        <v>26</v>
      </c>
      <c r="C59" s="45">
        <v>40805.690611999999</v>
      </c>
      <c r="D59" s="45">
        <v>2528.9260199999999</v>
      </c>
      <c r="E59" s="45">
        <v>4515.8554599999998</v>
      </c>
      <c r="F59" s="45">
        <v>4617.47912</v>
      </c>
      <c r="G59" s="46">
        <v>2726359.8129309099</v>
      </c>
      <c r="H59" s="46">
        <v>174306.94192898</v>
      </c>
      <c r="I59" s="46">
        <v>312740.41626795818</v>
      </c>
      <c r="J59" s="46">
        <v>318478.27067463478</v>
      </c>
    </row>
    <row r="60" spans="2:10">
      <c r="B60" s="18" t="s">
        <v>25</v>
      </c>
      <c r="C60" s="45">
        <v>466725.68383230001</v>
      </c>
      <c r="D60" s="45">
        <v>27205.387667399998</v>
      </c>
      <c r="E60" s="45">
        <v>55251.33382</v>
      </c>
      <c r="F60" s="45">
        <v>59568.810989999998</v>
      </c>
      <c r="G60" s="46">
        <v>12247034.863855008</v>
      </c>
      <c r="H60" s="46">
        <v>723916.95556333999</v>
      </c>
      <c r="I60" s="46">
        <v>1370640.371423566</v>
      </c>
      <c r="J60" s="46">
        <v>1435179.9526463069</v>
      </c>
    </row>
    <row r="61" spans="2:10" ht="27.75" customHeight="1">
      <c r="B61" s="24" t="s">
        <v>24</v>
      </c>
      <c r="C61" s="9">
        <f t="shared" ref="C61:J61" si="30">C62+C63</f>
        <v>36127.496657099997</v>
      </c>
      <c r="D61" s="9">
        <f t="shared" si="30"/>
        <v>2336.0601200000001</v>
      </c>
      <c r="E61" s="9">
        <f t="shared" si="30"/>
        <v>3639.0872800000002</v>
      </c>
      <c r="F61" s="9">
        <f t="shared" si="30"/>
        <v>3735.8395999999998</v>
      </c>
      <c r="G61" s="41">
        <f t="shared" si="30"/>
        <v>50121370.222933501</v>
      </c>
      <c r="H61" s="41">
        <f t="shared" si="30"/>
        <v>2953188.1967157396</v>
      </c>
      <c r="I61" s="41">
        <f t="shared" si="30"/>
        <v>7155361.9886219744</v>
      </c>
      <c r="J61" s="41">
        <f t="shared" si="30"/>
        <v>7233469.4449360408</v>
      </c>
    </row>
    <row r="62" spans="2:10">
      <c r="B62" s="8" t="s">
        <v>23</v>
      </c>
      <c r="C62" s="25">
        <v>7375.2989270999997</v>
      </c>
      <c r="D62" s="25">
        <v>492.39307000000002</v>
      </c>
      <c r="E62" s="45">
        <v>964.04328999999996</v>
      </c>
      <c r="F62" s="45">
        <v>1023.10047</v>
      </c>
      <c r="G62" s="43">
        <v>23505766.013556827</v>
      </c>
      <c r="H62" s="43">
        <v>1290828.3977473199</v>
      </c>
      <c r="I62" s="46">
        <v>4288060.7547393022</v>
      </c>
      <c r="J62" s="46">
        <v>4344369.4101632051</v>
      </c>
    </row>
    <row r="63" spans="2:10">
      <c r="B63" s="8" t="s">
        <v>22</v>
      </c>
      <c r="C63" s="25">
        <v>28752.19773</v>
      </c>
      <c r="D63" s="25">
        <v>1843.66705</v>
      </c>
      <c r="E63" s="45">
        <v>2675.0439900000001</v>
      </c>
      <c r="F63" s="45">
        <v>2712.7391299999999</v>
      </c>
      <c r="G63" s="43">
        <v>26615604.209376674</v>
      </c>
      <c r="H63" s="43">
        <v>1662359.7989684199</v>
      </c>
      <c r="I63" s="46">
        <v>2867301.2338826717</v>
      </c>
      <c r="J63" s="46">
        <v>2889100.0347728361</v>
      </c>
    </row>
    <row r="64" spans="2:10">
      <c r="B64" s="14" t="s">
        <v>21</v>
      </c>
      <c r="C64" s="23"/>
      <c r="D64" s="23"/>
      <c r="E64" s="22"/>
      <c r="F64" s="22"/>
      <c r="G64" s="57"/>
      <c r="H64" s="57"/>
      <c r="I64" s="58"/>
      <c r="J64" s="58"/>
    </row>
    <row r="65" spans="2:10">
      <c r="B65" s="21" t="s">
        <v>20</v>
      </c>
      <c r="C65" s="9">
        <f t="shared" ref="C65:J65" si="31">C66+C67+C68</f>
        <v>65287.28357</v>
      </c>
      <c r="D65" s="9">
        <f>D66+D67+D68</f>
        <v>4169.9773999999998</v>
      </c>
      <c r="E65" s="9">
        <f t="shared" si="31"/>
        <v>5834.2862399999995</v>
      </c>
      <c r="F65" s="9">
        <f t="shared" si="31"/>
        <v>5872.2602799999995</v>
      </c>
      <c r="G65" s="41">
        <f t="shared" si="31"/>
        <v>3111926.9037680542</v>
      </c>
      <c r="H65" s="41">
        <f t="shared" si="31"/>
        <v>202854.48788154</v>
      </c>
      <c r="I65" s="41">
        <f t="shared" si="31"/>
        <v>286411.13264625071</v>
      </c>
      <c r="J65" s="41">
        <f t="shared" si="31"/>
        <v>280266.44940682768</v>
      </c>
    </row>
    <row r="66" spans="2:10">
      <c r="B66" s="18" t="s">
        <v>19</v>
      </c>
      <c r="C66" s="7">
        <v>62.372780000000006</v>
      </c>
      <c r="D66" s="7">
        <v>3.65388</v>
      </c>
      <c r="E66" s="7">
        <v>6.12235</v>
      </c>
      <c r="F66" s="7">
        <v>6.6429299999999998</v>
      </c>
      <c r="G66" s="59">
        <v>3130.2990601579904</v>
      </c>
      <c r="H66" s="59">
        <v>186.57546196999999</v>
      </c>
      <c r="I66" s="59">
        <v>302.67020773000002</v>
      </c>
      <c r="J66" s="59">
        <v>328.07773385699994</v>
      </c>
    </row>
    <row r="67" spans="2:10">
      <c r="B67" s="18" t="s">
        <v>18</v>
      </c>
      <c r="C67" s="7">
        <v>64898.803810000005</v>
      </c>
      <c r="D67" s="7">
        <v>4142.6324500000001</v>
      </c>
      <c r="E67" s="7">
        <v>5796.8795099999998</v>
      </c>
      <c r="F67" s="7">
        <v>5832.8277399999997</v>
      </c>
      <c r="G67" s="59">
        <v>3097741.0132004521</v>
      </c>
      <c r="H67" s="59">
        <v>201978.00906228999</v>
      </c>
      <c r="I67" s="59">
        <v>285011.29299024097</v>
      </c>
      <c r="J67" s="59">
        <v>278832.52468249702</v>
      </c>
    </row>
    <row r="68" spans="2:10">
      <c r="B68" s="18" t="s">
        <v>17</v>
      </c>
      <c r="C68" s="7">
        <v>326.10698000000002</v>
      </c>
      <c r="D68" s="7">
        <v>23.69107</v>
      </c>
      <c r="E68" s="7">
        <v>31.284379999999999</v>
      </c>
      <c r="F68" s="7">
        <v>32.789610000000003</v>
      </c>
      <c r="G68" s="59">
        <v>11055.591507444202</v>
      </c>
      <c r="H68" s="59">
        <v>689.90335728000002</v>
      </c>
      <c r="I68" s="59">
        <v>1097.16944827971</v>
      </c>
      <c r="J68" s="59">
        <v>1105.8469904737069</v>
      </c>
    </row>
    <row r="69" spans="2:10">
      <c r="B69" s="21" t="s">
        <v>16</v>
      </c>
      <c r="C69" s="9">
        <f t="shared" ref="C69:H69" si="32">C70+C71</f>
        <v>92.263919999999985</v>
      </c>
      <c r="D69" s="9">
        <f t="shared" si="32"/>
        <v>20.807960000000001</v>
      </c>
      <c r="E69" s="9">
        <f>E70+E71</f>
        <v>2.7385899999999999</v>
      </c>
      <c r="F69" s="9">
        <f>F70+F71</f>
        <v>2.6457600000000001</v>
      </c>
      <c r="G69" s="41">
        <f t="shared" si="32"/>
        <v>805.52062666499978</v>
      </c>
      <c r="H69" s="41">
        <f t="shared" si="32"/>
        <v>121.50999058000001</v>
      </c>
      <c r="I69" s="41">
        <f>I70+I71</f>
        <v>54.077564271999996</v>
      </c>
      <c r="J69" s="41">
        <f>J70+J71</f>
        <v>52.913673508000002</v>
      </c>
    </row>
    <row r="70" spans="2:10" s="20" customFormat="1">
      <c r="B70" s="18" t="s">
        <v>15</v>
      </c>
      <c r="C70" s="44">
        <v>79.421369999999982</v>
      </c>
      <c r="D70" s="44">
        <v>18.0822</v>
      </c>
      <c r="E70" s="7">
        <v>2.2373799999999999</v>
      </c>
      <c r="F70" s="7">
        <v>2.2017500000000001</v>
      </c>
      <c r="G70" s="60">
        <v>557.14148935699995</v>
      </c>
      <c r="H70" s="60">
        <v>102.26702996</v>
      </c>
      <c r="I70" s="59">
        <v>21.916351872</v>
      </c>
      <c r="J70" s="59">
        <v>21.643857657999998</v>
      </c>
    </row>
    <row r="71" spans="2:10">
      <c r="B71" s="18" t="s">
        <v>14</v>
      </c>
      <c r="C71" s="25">
        <v>12.842549999999999</v>
      </c>
      <c r="D71" s="25">
        <v>2.7257600000000002</v>
      </c>
      <c r="E71" s="7">
        <v>0.50121000000000004</v>
      </c>
      <c r="F71" s="7">
        <v>0.44401000000000002</v>
      </c>
      <c r="G71" s="61">
        <v>248.3791373079998</v>
      </c>
      <c r="H71" s="61">
        <v>19.242960620000002</v>
      </c>
      <c r="I71" s="59">
        <v>32.161212399999997</v>
      </c>
      <c r="J71" s="59">
        <v>31.269815850000001</v>
      </c>
    </row>
    <row r="72" spans="2:10">
      <c r="B72" s="19" t="s">
        <v>13</v>
      </c>
      <c r="C72" s="4">
        <f t="shared" ref="C72:J72" si="33">C73</f>
        <v>11126.039999999999</v>
      </c>
      <c r="D72" s="4">
        <f t="shared" si="33"/>
        <v>824.37</v>
      </c>
      <c r="E72" s="4">
        <f t="shared" si="33"/>
        <v>984.19</v>
      </c>
      <c r="F72" s="4">
        <f t="shared" si="33"/>
        <v>1073.6600000000003</v>
      </c>
      <c r="G72" s="41">
        <f t="shared" si="33"/>
        <v>299776.23999999993</v>
      </c>
      <c r="H72" s="41">
        <f t="shared" si="33"/>
        <v>24138.07</v>
      </c>
      <c r="I72" s="41">
        <f t="shared" si="33"/>
        <v>27823.8</v>
      </c>
      <c r="J72" s="41">
        <f t="shared" si="33"/>
        <v>29827.780000000002</v>
      </c>
    </row>
    <row r="73" spans="2:10" s="16" customFormat="1">
      <c r="B73" s="18" t="s">
        <v>12</v>
      </c>
      <c r="C73" s="17">
        <v>11126.039999999999</v>
      </c>
      <c r="D73" s="17">
        <v>824.37</v>
      </c>
      <c r="E73" s="17">
        <v>984.19</v>
      </c>
      <c r="F73" s="17">
        <v>1073.6600000000003</v>
      </c>
      <c r="G73" s="62">
        <v>299776.23999999993</v>
      </c>
      <c r="H73" s="62">
        <v>24138.07</v>
      </c>
      <c r="I73" s="62">
        <v>27823.8</v>
      </c>
      <c r="J73" s="62">
        <v>29827.780000000002</v>
      </c>
    </row>
    <row r="74" spans="2:10">
      <c r="B74" s="69" t="s">
        <v>11</v>
      </c>
      <c r="C74" s="69"/>
      <c r="D74" s="69"/>
      <c r="E74" s="69"/>
      <c r="F74" s="69"/>
      <c r="G74" s="54"/>
      <c r="H74" s="12"/>
      <c r="I74" s="15"/>
      <c r="J74" s="15"/>
    </row>
    <row r="75" spans="2:10" ht="13.5" customHeight="1">
      <c r="B75" s="73"/>
      <c r="C75" s="65" t="s">
        <v>85</v>
      </c>
      <c r="D75" s="72" t="s">
        <v>87</v>
      </c>
      <c r="E75" s="55">
        <v>2022</v>
      </c>
      <c r="F75" s="55">
        <v>2022</v>
      </c>
      <c r="G75" s="42"/>
      <c r="H75" s="42"/>
      <c r="I75" s="12"/>
      <c r="J75" s="12"/>
    </row>
    <row r="76" spans="2:10" ht="14.25" customHeight="1">
      <c r="B76" s="73"/>
      <c r="C76" s="65"/>
      <c r="D76" s="72"/>
      <c r="E76" s="55" t="s">
        <v>86</v>
      </c>
      <c r="F76" s="55" t="s">
        <v>88</v>
      </c>
      <c r="H76" s="1"/>
      <c r="J76" s="12"/>
    </row>
    <row r="77" spans="2:10" ht="12.75" customHeight="1">
      <c r="B77" s="73"/>
      <c r="C77" s="55">
        <v>1</v>
      </c>
      <c r="D77" s="55">
        <v>2</v>
      </c>
      <c r="E77" s="55">
        <v>3</v>
      </c>
      <c r="F77" s="55">
        <v>4</v>
      </c>
      <c r="H77" s="1"/>
      <c r="J77" s="12"/>
    </row>
    <row r="78" spans="2:10">
      <c r="B78" s="14" t="s">
        <v>10</v>
      </c>
      <c r="C78" s="13"/>
      <c r="D78" s="13"/>
      <c r="E78" s="13"/>
      <c r="F78" s="13"/>
      <c r="H78" s="1"/>
      <c r="J78" s="12"/>
    </row>
    <row r="79" spans="2:10">
      <c r="B79" s="5" t="s">
        <v>9</v>
      </c>
      <c r="C79" s="4">
        <f>C80+C81</f>
        <v>9912.93037</v>
      </c>
      <c r="D79" s="4">
        <f>D80+D81</f>
        <v>9643.6443399999989</v>
      </c>
      <c r="E79" s="4">
        <f t="shared" ref="E79:F79" si="34">E80+E81</f>
        <v>9956.8361999999997</v>
      </c>
      <c r="F79" s="4">
        <f t="shared" si="34"/>
        <v>10002.1013</v>
      </c>
      <c r="H79" s="1"/>
      <c r="J79" s="12"/>
    </row>
    <row r="80" spans="2:10">
      <c r="B80" s="8" t="s">
        <v>8</v>
      </c>
      <c r="C80" s="52">
        <v>736.27329999999995</v>
      </c>
      <c r="D80" s="52">
        <v>623.93434000000002</v>
      </c>
      <c r="E80" s="7">
        <v>751.66069000000005</v>
      </c>
      <c r="F80" s="7">
        <v>768.76980000000003</v>
      </c>
      <c r="H80" s="1"/>
      <c r="J80" s="12"/>
    </row>
    <row r="81" spans="1:25">
      <c r="B81" s="8" t="s">
        <v>7</v>
      </c>
      <c r="C81" s="52">
        <v>9176.6570699999993</v>
      </c>
      <c r="D81" s="52">
        <v>9019.7099999999991</v>
      </c>
      <c r="E81" s="51">
        <v>9205.1755099999991</v>
      </c>
      <c r="F81" s="7">
        <v>9233.3315000000002</v>
      </c>
      <c r="H81" s="1"/>
      <c r="J81" s="12"/>
    </row>
    <row r="82" spans="1:25">
      <c r="B82" s="11" t="s">
        <v>6</v>
      </c>
      <c r="C82" s="9">
        <f t="shared" ref="C82:F82" si="35">C83+C84</f>
        <v>27403.541970000002</v>
      </c>
      <c r="D82" s="9">
        <f t="shared" si="35"/>
        <v>22609.287379999998</v>
      </c>
      <c r="E82" s="9">
        <f t="shared" si="35"/>
        <v>27405.900370000003</v>
      </c>
      <c r="F82" s="9">
        <f t="shared" si="35"/>
        <v>27692.158650000001</v>
      </c>
      <c r="H82" s="1"/>
    </row>
    <row r="83" spans="1:25">
      <c r="B83" s="10" t="s">
        <v>5</v>
      </c>
      <c r="C83" s="52">
        <v>24645.390080000001</v>
      </c>
      <c r="D83" s="52">
        <v>20542.989939999999</v>
      </c>
      <c r="E83" s="52">
        <v>24748.378100000002</v>
      </c>
      <c r="F83" s="52">
        <v>25005.506880000001</v>
      </c>
      <c r="H83" s="1"/>
    </row>
    <row r="84" spans="1:25">
      <c r="B84" s="10" t="s">
        <v>4</v>
      </c>
      <c r="C84" s="52">
        <v>2758.1518900000001</v>
      </c>
      <c r="D84" s="52">
        <v>2066.2974399999998</v>
      </c>
      <c r="E84" s="52">
        <v>2657.5222699999999</v>
      </c>
      <c r="F84" s="52">
        <v>2686.6517699999999</v>
      </c>
      <c r="H84" s="1"/>
    </row>
    <row r="85" spans="1:25">
      <c r="B85" s="5" t="s">
        <v>80</v>
      </c>
      <c r="C85" s="9">
        <f t="shared" ref="C85:D85" si="36">C86+C87</f>
        <v>2.47973</v>
      </c>
      <c r="D85" s="9">
        <f t="shared" si="36"/>
        <v>2.4027099999999999</v>
      </c>
      <c r="E85" s="9">
        <f>E86+E87</f>
        <v>2.5116199999999997</v>
      </c>
      <c r="F85" s="9">
        <f>F86+F87</f>
        <v>2.5225</v>
      </c>
      <c r="H85" s="1"/>
      <c r="J85" s="12"/>
    </row>
    <row r="86" spans="1:25">
      <c r="B86" s="8" t="s">
        <v>81</v>
      </c>
      <c r="C86" s="44">
        <v>2.16256</v>
      </c>
      <c r="D86" s="44">
        <v>2.1465399999999999</v>
      </c>
      <c r="E86" s="44">
        <v>2.19312</v>
      </c>
      <c r="F86" s="7">
        <v>2.1998700000000002</v>
      </c>
      <c r="H86" s="1"/>
      <c r="J86" s="12"/>
    </row>
    <row r="87" spans="1:25">
      <c r="B87" s="8" t="s">
        <v>3</v>
      </c>
      <c r="C87" s="7">
        <v>0.31717000000000001</v>
      </c>
      <c r="D87" s="7">
        <v>0.25617000000000001</v>
      </c>
      <c r="E87" s="7">
        <v>0.31850000000000001</v>
      </c>
      <c r="F87" s="7">
        <v>0.32262999999999997</v>
      </c>
      <c r="H87" s="1"/>
      <c r="J87" s="12"/>
    </row>
    <row r="88" spans="1:25">
      <c r="B88" s="6" t="s">
        <v>2</v>
      </c>
      <c r="C88" s="47">
        <v>7.8074199999999996</v>
      </c>
      <c r="D88" s="47">
        <v>4.2490600000000001</v>
      </c>
      <c r="E88" s="47">
        <v>8.1631999999999998</v>
      </c>
      <c r="F88" s="47">
        <v>8.8089600000000008</v>
      </c>
      <c r="H88" s="1"/>
      <c r="J88" s="12"/>
    </row>
    <row r="89" spans="1:25">
      <c r="B89" s="5" t="s">
        <v>1</v>
      </c>
      <c r="C89" s="47">
        <v>60.701419999999999</v>
      </c>
      <c r="D89" s="47">
        <v>45.202779999999997</v>
      </c>
      <c r="E89" s="47">
        <v>61.26144</v>
      </c>
      <c r="F89" s="47">
        <v>61.691749999999999</v>
      </c>
      <c r="H89" s="1"/>
      <c r="J89" s="12"/>
    </row>
    <row r="90" spans="1:25">
      <c r="B90" s="6" t="s">
        <v>0</v>
      </c>
      <c r="C90" s="47">
        <v>49.717790000000001</v>
      </c>
      <c r="D90" s="47">
        <v>40.22</v>
      </c>
      <c r="E90" s="47">
        <v>40.901739999999997</v>
      </c>
      <c r="F90" s="47">
        <v>41.380459999999999</v>
      </c>
      <c r="H90" s="1"/>
      <c r="J90" s="12"/>
    </row>
    <row r="91" spans="1:25">
      <c r="B91" s="6" t="s">
        <v>71</v>
      </c>
      <c r="C91" s="47">
        <v>1727.3361500000001</v>
      </c>
      <c r="D91" s="47">
        <v>990.22</v>
      </c>
      <c r="E91" s="47">
        <v>1807.21191</v>
      </c>
      <c r="F91" s="47">
        <v>1880.1532400000001</v>
      </c>
      <c r="H91" s="1"/>
      <c r="J91" s="12"/>
    </row>
    <row r="92" spans="1:25" s="33" customFormat="1" ht="53.25" customHeight="1">
      <c r="A92" s="3"/>
      <c r="B92" s="67" t="s">
        <v>83</v>
      </c>
      <c r="C92" s="67"/>
      <c r="D92" s="67"/>
      <c r="E92" s="67"/>
      <c r="F92" s="67"/>
      <c r="G92" s="1"/>
      <c r="H92" s="1"/>
      <c r="I92" s="1"/>
      <c r="J92" s="12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  <row r="93" spans="1:25" s="32" customFormat="1" ht="116.25" customHeight="1">
      <c r="A93" s="1"/>
      <c r="B93" s="68" t="s">
        <v>79</v>
      </c>
      <c r="C93" s="68"/>
      <c r="D93" s="68"/>
      <c r="E93" s="68"/>
      <c r="F93" s="68"/>
      <c r="G93" s="12"/>
      <c r="H93" s="12"/>
      <c r="I93" s="12"/>
      <c r="J93" s="12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ht="12.75" customHeight="1">
      <c r="B94" s="1"/>
      <c r="D94" s="1"/>
      <c r="H94" s="12"/>
    </row>
    <row r="95" spans="1:25">
      <c r="D95" s="1"/>
      <c r="H95" s="12"/>
    </row>
    <row r="96" spans="1:25">
      <c r="D96" s="1"/>
      <c r="H96" s="1"/>
    </row>
    <row r="97" spans="4:8">
      <c r="D97" s="1"/>
      <c r="H97" s="1"/>
    </row>
    <row r="98" spans="4:8">
      <c r="D98" s="1"/>
      <c r="H98" s="1"/>
    </row>
    <row r="99" spans="4:8">
      <c r="D99" s="1"/>
      <c r="H99" s="1"/>
    </row>
    <row r="100" spans="4:8">
      <c r="D100" s="1"/>
      <c r="H100" s="1"/>
    </row>
    <row r="101" spans="4:8">
      <c r="D101" s="1"/>
      <c r="H101" s="1"/>
    </row>
    <row r="102" spans="4:8">
      <c r="D102" s="1"/>
      <c r="H102" s="1"/>
    </row>
    <row r="103" spans="4:8">
      <c r="D103" s="1"/>
      <c r="H103" s="1"/>
    </row>
    <row r="104" spans="4:8">
      <c r="D104" s="1"/>
      <c r="H104" s="1"/>
    </row>
    <row r="105" spans="4:8">
      <c r="D105" s="1"/>
      <c r="H105" s="1"/>
    </row>
    <row r="106" spans="4:8">
      <c r="D106" s="1"/>
      <c r="H106" s="1"/>
    </row>
    <row r="107" spans="4:8">
      <c r="D107" s="1"/>
      <c r="H107" s="1"/>
    </row>
    <row r="108" spans="4:8">
      <c r="D108" s="1"/>
      <c r="H108" s="1"/>
    </row>
    <row r="109" spans="4:8">
      <c r="D109" s="1"/>
      <c r="H109" s="1"/>
    </row>
    <row r="110" spans="4:8">
      <c r="D110" s="1"/>
      <c r="H110" s="1"/>
    </row>
    <row r="111" spans="4:8">
      <c r="D111" s="1"/>
      <c r="H111" s="1"/>
    </row>
    <row r="112" spans="4:8">
      <c r="D112" s="1"/>
      <c r="H112" s="1"/>
    </row>
    <row r="113" spans="4:8">
      <c r="D113" s="1"/>
      <c r="H113" s="1"/>
    </row>
    <row r="114" spans="4:8">
      <c r="D114" s="1"/>
      <c r="H114" s="1"/>
    </row>
    <row r="115" spans="4:8">
      <c r="D115" s="1"/>
      <c r="H115" s="12"/>
    </row>
    <row r="116" spans="4:8">
      <c r="D116" s="1"/>
      <c r="H116" s="12"/>
    </row>
    <row r="117" spans="4:8">
      <c r="D117" s="1"/>
      <c r="H117" s="12"/>
    </row>
    <row r="118" spans="4:8">
      <c r="D118" s="1"/>
      <c r="H118" s="12"/>
    </row>
    <row r="119" spans="4:8">
      <c r="D119" s="1"/>
      <c r="H119" s="12"/>
    </row>
    <row r="120" spans="4:8">
      <c r="D120" s="1"/>
      <c r="H120" s="12"/>
    </row>
    <row r="121" spans="4:8">
      <c r="D121" s="1"/>
      <c r="H121" s="12"/>
    </row>
    <row r="122" spans="4:8">
      <c r="D122" s="1"/>
      <c r="H122" s="12"/>
    </row>
    <row r="123" spans="4:8">
      <c r="D123" s="1"/>
      <c r="H123" s="12"/>
    </row>
    <row r="124" spans="4:8">
      <c r="D124" s="1"/>
      <c r="H124" s="12"/>
    </row>
    <row r="125" spans="4:8">
      <c r="D125" s="1"/>
      <c r="H125" s="12"/>
    </row>
    <row r="126" spans="4:8">
      <c r="D126" s="1"/>
      <c r="H126" s="12"/>
    </row>
    <row r="127" spans="4:8">
      <c r="D127" s="1"/>
      <c r="H127" s="12"/>
    </row>
    <row r="128" spans="4:8">
      <c r="D128" s="1"/>
      <c r="H128" s="12"/>
    </row>
    <row r="129" spans="4:8">
      <c r="D129" s="1"/>
      <c r="H129" s="12"/>
    </row>
    <row r="130" spans="4:8">
      <c r="D130" s="1"/>
      <c r="H130" s="12"/>
    </row>
    <row r="131" spans="4:8">
      <c r="D131" s="1"/>
      <c r="H131" s="12"/>
    </row>
    <row r="132" spans="4:8">
      <c r="D132" s="1"/>
      <c r="H132" s="12"/>
    </row>
    <row r="133" spans="4:8">
      <c r="D133" s="1"/>
      <c r="H133" s="12"/>
    </row>
    <row r="134" spans="4:8">
      <c r="D134" s="1"/>
      <c r="H134" s="12"/>
    </row>
    <row r="135" spans="4:8">
      <c r="D135" s="1"/>
      <c r="H135" s="12"/>
    </row>
    <row r="136" spans="4:8">
      <c r="D136" s="1"/>
      <c r="H136" s="12"/>
    </row>
    <row r="137" spans="4:8">
      <c r="D137" s="1"/>
      <c r="H137" s="12"/>
    </row>
    <row r="138" spans="4:8">
      <c r="D138" s="1"/>
      <c r="H138" s="12"/>
    </row>
    <row r="139" spans="4:8">
      <c r="D139" s="1"/>
      <c r="H139" s="12"/>
    </row>
    <row r="140" spans="4:8">
      <c r="D140" s="1"/>
      <c r="H140" s="12"/>
    </row>
    <row r="141" spans="4:8">
      <c r="D141" s="1"/>
      <c r="H141" s="12"/>
    </row>
    <row r="142" spans="4:8">
      <c r="D142" s="1"/>
      <c r="H142" s="12"/>
    </row>
    <row r="143" spans="4:8">
      <c r="D143" s="1"/>
      <c r="H143" s="12"/>
    </row>
    <row r="144" spans="4:8">
      <c r="D144" s="1"/>
      <c r="H144" s="12"/>
    </row>
    <row r="145" spans="4:8">
      <c r="D145" s="1"/>
      <c r="H145" s="12"/>
    </row>
    <row r="146" spans="4:8">
      <c r="D146" s="1"/>
      <c r="H146" s="12"/>
    </row>
    <row r="147" spans="4:8">
      <c r="D147" s="1"/>
      <c r="H147" s="12"/>
    </row>
    <row r="148" spans="4:8">
      <c r="D148" s="1"/>
      <c r="H148" s="12"/>
    </row>
    <row r="149" spans="4:8">
      <c r="D149" s="1"/>
      <c r="H149" s="12"/>
    </row>
    <row r="150" spans="4:8">
      <c r="D150" s="1"/>
      <c r="H150" s="12"/>
    </row>
    <row r="151" spans="4:8">
      <c r="D151" s="1"/>
      <c r="H151" s="12"/>
    </row>
    <row r="152" spans="4:8">
      <c r="D152" s="1"/>
      <c r="H152" s="12"/>
    </row>
    <row r="153" spans="4:8">
      <c r="D153" s="1"/>
      <c r="H153" s="12"/>
    </row>
    <row r="154" spans="4:8">
      <c r="D154" s="1"/>
      <c r="H154" s="12"/>
    </row>
    <row r="155" spans="4:8">
      <c r="D155" s="1"/>
      <c r="H155" s="12"/>
    </row>
    <row r="156" spans="4:8">
      <c r="D156" s="1"/>
      <c r="H156" s="12"/>
    </row>
    <row r="157" spans="4:8">
      <c r="D157" s="1"/>
      <c r="H157" s="12"/>
    </row>
    <row r="158" spans="4:8">
      <c r="D158" s="1"/>
      <c r="H158" s="12"/>
    </row>
    <row r="159" spans="4:8">
      <c r="D159" s="1"/>
      <c r="H159" s="12"/>
    </row>
    <row r="160" spans="4:8">
      <c r="D160" s="1"/>
      <c r="H160" s="12"/>
    </row>
    <row r="161" spans="4:8">
      <c r="D161" s="1"/>
      <c r="H161" s="12"/>
    </row>
    <row r="162" spans="4:8">
      <c r="D162" s="1"/>
      <c r="H162" s="12"/>
    </row>
    <row r="163" spans="4:8">
      <c r="D163" s="1"/>
      <c r="H163" s="12"/>
    </row>
    <row r="164" spans="4:8">
      <c r="D164" s="1"/>
      <c r="H164" s="12"/>
    </row>
    <row r="165" spans="4:8">
      <c r="D165" s="1"/>
      <c r="H165" s="12"/>
    </row>
    <row r="166" spans="4:8">
      <c r="D166" s="1"/>
      <c r="H166" s="12"/>
    </row>
    <row r="167" spans="4:8">
      <c r="D167" s="1"/>
      <c r="H167" s="12"/>
    </row>
    <row r="168" spans="4:8">
      <c r="D168" s="1"/>
      <c r="H168" s="12"/>
    </row>
    <row r="169" spans="4:8">
      <c r="D169" s="1"/>
      <c r="H169" s="12"/>
    </row>
    <row r="170" spans="4:8">
      <c r="D170" s="1"/>
      <c r="H170" s="12"/>
    </row>
    <row r="171" spans="4:8">
      <c r="D171" s="1"/>
      <c r="H171" s="12"/>
    </row>
    <row r="172" spans="4:8">
      <c r="D172" s="1"/>
      <c r="H172" s="12"/>
    </row>
    <row r="173" spans="4:8">
      <c r="D173" s="1"/>
      <c r="H173" s="12"/>
    </row>
    <row r="174" spans="4:8">
      <c r="D174" s="1"/>
      <c r="H174" s="12"/>
    </row>
    <row r="175" spans="4:8">
      <c r="D175" s="1"/>
      <c r="H175" s="12"/>
    </row>
    <row r="176" spans="4:8">
      <c r="D176" s="1"/>
      <c r="H176" s="12"/>
    </row>
    <row r="177" spans="4:8">
      <c r="D177" s="1"/>
      <c r="H177" s="12"/>
    </row>
    <row r="178" spans="4:8">
      <c r="D178" s="1"/>
      <c r="H178" s="12"/>
    </row>
    <row r="179" spans="4:8">
      <c r="D179" s="1"/>
      <c r="H179" s="12"/>
    </row>
    <row r="180" spans="4:8">
      <c r="D180" s="1"/>
      <c r="H180" s="12"/>
    </row>
    <row r="181" spans="4:8">
      <c r="D181" s="1"/>
      <c r="H181" s="12"/>
    </row>
    <row r="182" spans="4:8">
      <c r="D182" s="1"/>
      <c r="H182" s="12"/>
    </row>
    <row r="183" spans="4:8">
      <c r="D183" s="1"/>
      <c r="H183" s="12"/>
    </row>
    <row r="184" spans="4:8">
      <c r="D184" s="1"/>
      <c r="H184" s="12"/>
    </row>
    <row r="185" spans="4:8">
      <c r="D185" s="1"/>
      <c r="H185" s="12"/>
    </row>
    <row r="186" spans="4:8">
      <c r="D186" s="1"/>
      <c r="H186" s="12"/>
    </row>
    <row r="187" spans="4:8">
      <c r="D187" s="1"/>
      <c r="H187" s="12"/>
    </row>
    <row r="188" spans="4:8">
      <c r="D188" s="1"/>
      <c r="H188" s="12"/>
    </row>
    <row r="189" spans="4:8">
      <c r="D189" s="1"/>
      <c r="H189" s="12"/>
    </row>
    <row r="190" spans="4:8">
      <c r="D190" s="1"/>
      <c r="H190" s="12"/>
    </row>
    <row r="191" spans="4:8">
      <c r="D191" s="1"/>
      <c r="H191" s="12"/>
    </row>
    <row r="192" spans="4:8">
      <c r="D192" s="1"/>
      <c r="H192" s="12"/>
    </row>
    <row r="193" spans="4:8">
      <c r="D193" s="1"/>
      <c r="H193" s="12"/>
    </row>
    <row r="194" spans="4:8">
      <c r="D194" s="1"/>
      <c r="H194" s="12"/>
    </row>
    <row r="195" spans="4:8">
      <c r="D195" s="1"/>
      <c r="H195" s="12"/>
    </row>
    <row r="196" spans="4:8">
      <c r="D196" s="1"/>
      <c r="H196" s="12"/>
    </row>
    <row r="197" spans="4:8">
      <c r="D197" s="1"/>
      <c r="H197" s="12"/>
    </row>
    <row r="198" spans="4:8">
      <c r="D198" s="1"/>
      <c r="H198" s="12"/>
    </row>
    <row r="199" spans="4:8">
      <c r="D199" s="1"/>
      <c r="H199" s="12"/>
    </row>
    <row r="200" spans="4:8">
      <c r="D200" s="1"/>
      <c r="H200" s="12"/>
    </row>
    <row r="201" spans="4:8">
      <c r="D201" s="1"/>
      <c r="H201" s="12"/>
    </row>
    <row r="202" spans="4:8">
      <c r="D202" s="1"/>
      <c r="H202" s="12"/>
    </row>
    <row r="203" spans="4:8">
      <c r="D203" s="1"/>
      <c r="H203" s="12"/>
    </row>
    <row r="204" spans="4:8">
      <c r="D204" s="1"/>
      <c r="H204" s="12"/>
    </row>
    <row r="205" spans="4:8">
      <c r="D205" s="1"/>
      <c r="H205" s="12"/>
    </row>
    <row r="206" spans="4:8">
      <c r="D206" s="1"/>
      <c r="H206" s="12"/>
    </row>
    <row r="207" spans="4:8">
      <c r="D207" s="1"/>
      <c r="H207" s="12"/>
    </row>
    <row r="208" spans="4:8">
      <c r="D208" s="1"/>
      <c r="H208" s="12"/>
    </row>
    <row r="209" spans="4:8">
      <c r="D209" s="1"/>
      <c r="H209" s="12"/>
    </row>
    <row r="210" spans="4:8">
      <c r="D210" s="1"/>
      <c r="H210" s="12"/>
    </row>
    <row r="211" spans="4:8">
      <c r="D211" s="1"/>
      <c r="H211" s="12"/>
    </row>
    <row r="212" spans="4:8">
      <c r="D212" s="1"/>
      <c r="H212" s="12"/>
    </row>
    <row r="213" spans="4:8">
      <c r="D213" s="1"/>
      <c r="H213" s="12"/>
    </row>
    <row r="214" spans="4:8">
      <c r="D214" s="1"/>
      <c r="H214" s="12"/>
    </row>
    <row r="215" spans="4:8">
      <c r="D215" s="1"/>
      <c r="H215" s="12"/>
    </row>
    <row r="216" spans="4:8">
      <c r="D216" s="1"/>
      <c r="H216" s="12"/>
    </row>
    <row r="217" spans="4:8">
      <c r="D217" s="1"/>
      <c r="H217" s="12"/>
    </row>
    <row r="218" spans="4:8">
      <c r="D218" s="1"/>
      <c r="H218" s="12"/>
    </row>
    <row r="219" spans="4:8">
      <c r="D219" s="1"/>
      <c r="H219" s="12"/>
    </row>
    <row r="220" spans="4:8">
      <c r="D220" s="1"/>
      <c r="H220" s="12"/>
    </row>
    <row r="221" spans="4:8">
      <c r="D221" s="1"/>
      <c r="H221" s="12"/>
    </row>
    <row r="222" spans="4:8">
      <c r="D222" s="1"/>
      <c r="H222" s="12"/>
    </row>
    <row r="223" spans="4:8">
      <c r="D223" s="1"/>
      <c r="H223" s="12"/>
    </row>
    <row r="224" spans="4:8">
      <c r="D224" s="1"/>
      <c r="H224" s="12"/>
    </row>
    <row r="225" spans="4:8">
      <c r="D225" s="1"/>
      <c r="H225" s="12"/>
    </row>
    <row r="226" spans="4:8">
      <c r="D226" s="1"/>
      <c r="H226" s="12"/>
    </row>
    <row r="227" spans="4:8">
      <c r="D227" s="1"/>
      <c r="H227" s="12"/>
    </row>
    <row r="228" spans="4:8">
      <c r="D228" s="1"/>
      <c r="H228" s="12"/>
    </row>
    <row r="229" spans="4:8">
      <c r="D229" s="1"/>
      <c r="H229" s="12"/>
    </row>
    <row r="230" spans="4:8">
      <c r="D230" s="1"/>
      <c r="H230" s="12"/>
    </row>
    <row r="231" spans="4:8">
      <c r="D231" s="1"/>
      <c r="H231" s="12"/>
    </row>
    <row r="232" spans="4:8">
      <c r="D232" s="1"/>
      <c r="H232" s="12"/>
    </row>
    <row r="233" spans="4:8">
      <c r="D233" s="1"/>
      <c r="H233" s="12"/>
    </row>
    <row r="234" spans="4:8">
      <c r="D234" s="1"/>
      <c r="H234" s="12"/>
    </row>
    <row r="235" spans="4:8">
      <c r="D235" s="1"/>
      <c r="H235" s="12"/>
    </row>
    <row r="236" spans="4:8">
      <c r="D236" s="1"/>
      <c r="H236" s="12"/>
    </row>
    <row r="237" spans="4:8">
      <c r="D237" s="1"/>
      <c r="H237" s="12"/>
    </row>
    <row r="238" spans="4:8">
      <c r="D238" s="1"/>
      <c r="H238" s="12"/>
    </row>
    <row r="239" spans="4:8">
      <c r="D239" s="1"/>
      <c r="H239" s="12"/>
    </row>
    <row r="240" spans="4:8">
      <c r="D240" s="1"/>
      <c r="H240" s="12"/>
    </row>
    <row r="241" spans="4:8">
      <c r="D241" s="1"/>
      <c r="H241" s="12"/>
    </row>
    <row r="242" spans="4:8">
      <c r="D242" s="1"/>
      <c r="H242" s="12"/>
    </row>
    <row r="243" spans="4:8">
      <c r="D243" s="1"/>
      <c r="H243" s="12"/>
    </row>
    <row r="244" spans="4:8">
      <c r="D244" s="1"/>
      <c r="H244" s="12"/>
    </row>
    <row r="245" spans="4:8">
      <c r="D245" s="1"/>
      <c r="H245" s="12"/>
    </row>
    <row r="246" spans="4:8">
      <c r="D246" s="1"/>
      <c r="H246" s="12"/>
    </row>
    <row r="247" spans="4:8">
      <c r="D247" s="1"/>
      <c r="H247" s="12"/>
    </row>
    <row r="248" spans="4:8">
      <c r="D248" s="1"/>
      <c r="H248" s="12"/>
    </row>
    <row r="249" spans="4:8">
      <c r="D249" s="1"/>
      <c r="H249" s="12"/>
    </row>
    <row r="250" spans="4:8">
      <c r="D250" s="1"/>
      <c r="H250" s="12"/>
    </row>
    <row r="251" spans="4:8">
      <c r="D251" s="1"/>
      <c r="H251" s="12"/>
    </row>
    <row r="252" spans="4:8">
      <c r="D252" s="1"/>
      <c r="H252" s="12"/>
    </row>
    <row r="253" spans="4:8">
      <c r="D253" s="1"/>
      <c r="H253" s="12"/>
    </row>
    <row r="254" spans="4:8">
      <c r="D254" s="1"/>
      <c r="H254" s="12"/>
    </row>
    <row r="255" spans="4:8">
      <c r="D255" s="1"/>
      <c r="H255" s="12"/>
    </row>
    <row r="256" spans="4:8">
      <c r="D256" s="1"/>
      <c r="H256" s="12"/>
    </row>
    <row r="257" spans="4:8">
      <c r="D257" s="1"/>
      <c r="H257" s="12"/>
    </row>
    <row r="258" spans="4:8">
      <c r="D258" s="1"/>
      <c r="H258" s="12"/>
    </row>
    <row r="259" spans="4:8">
      <c r="D259" s="1"/>
      <c r="H259" s="12"/>
    </row>
    <row r="260" spans="4:8">
      <c r="D260" s="1"/>
      <c r="H260" s="12"/>
    </row>
    <row r="261" spans="4:8">
      <c r="D261" s="1"/>
      <c r="H261" s="12"/>
    </row>
    <row r="262" spans="4:8">
      <c r="D262" s="1"/>
      <c r="H262" s="12"/>
    </row>
    <row r="263" spans="4:8">
      <c r="D263" s="1"/>
      <c r="H263" s="12"/>
    </row>
    <row r="264" spans="4:8">
      <c r="D264" s="1"/>
      <c r="H264" s="12"/>
    </row>
    <row r="265" spans="4:8">
      <c r="D265" s="1"/>
      <c r="H265" s="12"/>
    </row>
    <row r="266" spans="4:8">
      <c r="D266" s="1"/>
      <c r="H266" s="12"/>
    </row>
    <row r="267" spans="4:8">
      <c r="D267" s="1"/>
      <c r="H267" s="12"/>
    </row>
    <row r="268" spans="4:8">
      <c r="D268" s="1"/>
      <c r="H268" s="12"/>
    </row>
    <row r="269" spans="4:8">
      <c r="D269" s="1"/>
      <c r="H269" s="12"/>
    </row>
    <row r="270" spans="4:8">
      <c r="D270" s="1"/>
      <c r="H270" s="12"/>
    </row>
    <row r="271" spans="4:8">
      <c r="D271" s="1"/>
      <c r="H271" s="12"/>
    </row>
    <row r="272" spans="4:8">
      <c r="D272" s="1"/>
      <c r="H272" s="12"/>
    </row>
    <row r="273" spans="4:8">
      <c r="D273" s="1"/>
      <c r="H273" s="12"/>
    </row>
    <row r="274" spans="4:8">
      <c r="D274" s="1"/>
      <c r="H274" s="12"/>
    </row>
    <row r="275" spans="4:8">
      <c r="D275" s="1"/>
      <c r="H275" s="12"/>
    </row>
    <row r="276" spans="4:8">
      <c r="D276" s="1"/>
      <c r="H276" s="12"/>
    </row>
    <row r="277" spans="4:8">
      <c r="D277" s="1"/>
      <c r="H277" s="12"/>
    </row>
    <row r="278" spans="4:8">
      <c r="D278" s="1"/>
      <c r="H278" s="12"/>
    </row>
    <row r="279" spans="4:8">
      <c r="D279" s="1"/>
      <c r="H279" s="12"/>
    </row>
    <row r="280" spans="4:8">
      <c r="D280" s="1"/>
      <c r="H280" s="12"/>
    </row>
    <row r="281" spans="4:8">
      <c r="D281" s="1"/>
      <c r="H281" s="12"/>
    </row>
    <row r="282" spans="4:8">
      <c r="D282" s="1"/>
      <c r="H282" s="12"/>
    </row>
    <row r="283" spans="4:8">
      <c r="D283" s="1"/>
      <c r="H283" s="12"/>
    </row>
    <row r="284" spans="4:8">
      <c r="D284" s="1"/>
      <c r="H284" s="12"/>
    </row>
    <row r="285" spans="4:8">
      <c r="D285" s="1"/>
      <c r="H285" s="12"/>
    </row>
    <row r="286" spans="4:8">
      <c r="D286" s="1"/>
      <c r="H286" s="12"/>
    </row>
    <row r="287" spans="4:8">
      <c r="D287" s="1"/>
      <c r="H287" s="12"/>
    </row>
    <row r="288" spans="4:8">
      <c r="D288" s="1"/>
      <c r="H288" s="12"/>
    </row>
    <row r="289" spans="4:8">
      <c r="D289" s="1"/>
      <c r="H289" s="12"/>
    </row>
    <row r="290" spans="4:8">
      <c r="D290" s="1"/>
      <c r="H290" s="12"/>
    </row>
    <row r="291" spans="4:8">
      <c r="D291" s="1"/>
      <c r="H291" s="12"/>
    </row>
    <row r="292" spans="4:8">
      <c r="D292" s="1"/>
      <c r="H292" s="12"/>
    </row>
    <row r="293" spans="4:8">
      <c r="D293" s="1"/>
      <c r="H293" s="12"/>
    </row>
    <row r="294" spans="4:8">
      <c r="D294" s="1"/>
      <c r="H294" s="12"/>
    </row>
    <row r="295" spans="4:8">
      <c r="D295" s="1"/>
      <c r="H295" s="12"/>
    </row>
    <row r="296" spans="4:8">
      <c r="D296" s="1"/>
      <c r="H296" s="12"/>
    </row>
    <row r="297" spans="4:8">
      <c r="D297" s="1"/>
      <c r="H297" s="12"/>
    </row>
    <row r="298" spans="4:8">
      <c r="D298" s="1"/>
      <c r="H298" s="12"/>
    </row>
    <row r="299" spans="4:8">
      <c r="D299" s="1"/>
      <c r="H299" s="12"/>
    </row>
    <row r="300" spans="4:8">
      <c r="D300" s="1"/>
      <c r="H300" s="12"/>
    </row>
    <row r="301" spans="4:8">
      <c r="D301" s="1"/>
      <c r="H301" s="12"/>
    </row>
    <row r="302" spans="4:8">
      <c r="D302" s="1"/>
      <c r="H302" s="12"/>
    </row>
    <row r="303" spans="4:8">
      <c r="D303" s="1"/>
      <c r="H303" s="12"/>
    </row>
    <row r="304" spans="4:8">
      <c r="D304" s="1"/>
      <c r="H304" s="12"/>
    </row>
    <row r="305" spans="4:8">
      <c r="D305" s="1"/>
      <c r="H305" s="12"/>
    </row>
    <row r="306" spans="4:8">
      <c r="D306" s="1"/>
      <c r="H306" s="12"/>
    </row>
    <row r="307" spans="4:8">
      <c r="D307" s="1"/>
      <c r="H307" s="12"/>
    </row>
    <row r="308" spans="4:8">
      <c r="D308" s="1"/>
      <c r="H308" s="12"/>
    </row>
    <row r="309" spans="4:8">
      <c r="D309" s="1"/>
      <c r="H309" s="12"/>
    </row>
    <row r="310" spans="4:8">
      <c r="D310" s="1"/>
      <c r="H310" s="12"/>
    </row>
    <row r="311" spans="4:8">
      <c r="D311" s="1"/>
      <c r="H311" s="12"/>
    </row>
    <row r="312" spans="4:8">
      <c r="D312" s="1"/>
      <c r="H312" s="12"/>
    </row>
    <row r="313" spans="4:8">
      <c r="D313" s="1"/>
      <c r="H313" s="12"/>
    </row>
  </sheetData>
  <mergeCells count="23">
    <mergeCell ref="B1:I1"/>
    <mergeCell ref="G54:G55"/>
    <mergeCell ref="H54:H55"/>
    <mergeCell ref="H4:H5"/>
    <mergeCell ref="B3:B6"/>
    <mergeCell ref="C4:C5"/>
    <mergeCell ref="D4:D5"/>
    <mergeCell ref="G4:G5"/>
    <mergeCell ref="B53:B56"/>
    <mergeCell ref="C54:C55"/>
    <mergeCell ref="D54:D55"/>
    <mergeCell ref="G3:J3"/>
    <mergeCell ref="G53:J53"/>
    <mergeCell ref="C53:F53"/>
    <mergeCell ref="C3:F3"/>
    <mergeCell ref="B2:J2"/>
    <mergeCell ref="B92:F92"/>
    <mergeCell ref="B93:F93"/>
    <mergeCell ref="B52:J52"/>
    <mergeCell ref="B74:F74"/>
    <mergeCell ref="B75:B77"/>
    <mergeCell ref="C75:C76"/>
    <mergeCell ref="D75:D76"/>
  </mergeCells>
  <phoneticPr fontId="58" type="noConversion"/>
  <pageMargins left="7.874015748031496E-2" right="7.874015748031496E-2" top="0.32" bottom="0.26" header="7.874015748031496E-2" footer="7.874015748031496E-2"/>
  <pageSetup scale="85" orientation="portrait" r:id="rId1"/>
  <ignoredErrors>
    <ignoredError sqref="F22:H22 C22:D22 E22 I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2022-03-14T08:27:40Z</cp:lastPrinted>
  <dcterms:created xsi:type="dcterms:W3CDTF">2020-10-21T07:14:05Z</dcterms:created>
  <dcterms:modified xsi:type="dcterms:W3CDTF">2022-06-22T12:16:53Z</dcterms:modified>
</cp:coreProperties>
</file>