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11.38\RBIWebsite\CMS\Data\Dec_2022\29-12-2022\Payment System Indicators-Revised Nov 2022\"/>
    </mc:Choice>
  </mc:AlternateContent>
  <bookViews>
    <workbookView showHorizontalScroll="0" showVerticalScroll="0" showSheetTabs="0" xWindow="-120" yWindow="-120" windowWidth="29040" windowHeight="15840"/>
  </bookViews>
  <sheets>
    <sheet name="November 2022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7" l="1"/>
  <c r="C38" i="7"/>
  <c r="C30" i="7" l="1"/>
  <c r="C79" i="7"/>
  <c r="B79" i="7"/>
  <c r="I69" i="7" l="1"/>
  <c r="E85" i="7" l="1"/>
  <c r="D85" i="7"/>
  <c r="C85" i="7"/>
  <c r="B85" i="7"/>
  <c r="E82" i="7"/>
  <c r="D82" i="7"/>
  <c r="C82" i="7"/>
  <c r="B82" i="7"/>
  <c r="E79" i="7"/>
  <c r="D79" i="7"/>
  <c r="I72" i="7"/>
  <c r="H72" i="7"/>
  <c r="G72" i="7"/>
  <c r="F72" i="7"/>
  <c r="E72" i="7"/>
  <c r="D72" i="7"/>
  <c r="C72" i="7"/>
  <c r="B72" i="7"/>
  <c r="H69" i="7"/>
  <c r="G69" i="7"/>
  <c r="F69" i="7"/>
  <c r="E69" i="7"/>
  <c r="D69" i="7"/>
  <c r="C69" i="7"/>
  <c r="B69" i="7"/>
  <c r="I65" i="7"/>
  <c r="H65" i="7"/>
  <c r="G65" i="7"/>
  <c r="F65" i="7"/>
  <c r="E65" i="7"/>
  <c r="D65" i="7"/>
  <c r="C65" i="7"/>
  <c r="B65" i="7"/>
  <c r="I38" i="7"/>
  <c r="H38" i="7"/>
  <c r="F38" i="7"/>
  <c r="E38" i="7"/>
  <c r="D38" i="7"/>
  <c r="B38" i="7"/>
  <c r="I35" i="7"/>
  <c r="H35" i="7"/>
  <c r="G35" i="7"/>
  <c r="F35" i="7"/>
  <c r="E35" i="7"/>
  <c r="D35" i="7"/>
  <c r="C35" i="7"/>
  <c r="B35" i="7"/>
  <c r="G34" i="7" l="1"/>
  <c r="C34" i="7"/>
  <c r="I34" i="7"/>
  <c r="E34" i="7"/>
  <c r="F34" i="7"/>
  <c r="B34" i="7"/>
  <c r="H34" i="7"/>
  <c r="D34" i="7"/>
  <c r="I43" i="7"/>
  <c r="E43" i="7"/>
  <c r="E41" i="7" l="1"/>
  <c r="I41" i="7"/>
  <c r="I61" i="7"/>
  <c r="H61" i="7"/>
  <c r="G61" i="7"/>
  <c r="F61" i="7"/>
  <c r="E61" i="7"/>
  <c r="D61" i="7"/>
  <c r="C61" i="7"/>
  <c r="B61" i="7"/>
  <c r="I58" i="7"/>
  <c r="H58" i="7"/>
  <c r="G58" i="7"/>
  <c r="F58" i="7"/>
  <c r="E58" i="7"/>
  <c r="D58" i="7"/>
  <c r="C58" i="7"/>
  <c r="B58" i="7"/>
  <c r="I46" i="7"/>
  <c r="H46" i="7"/>
  <c r="G46" i="7"/>
  <c r="F46" i="7"/>
  <c r="E46" i="7"/>
  <c r="D46" i="7"/>
  <c r="C46" i="7"/>
  <c r="B46" i="7"/>
  <c r="H43" i="7"/>
  <c r="G43" i="7"/>
  <c r="F43" i="7"/>
  <c r="F41" i="7" s="1"/>
  <c r="D43" i="7"/>
  <c r="C43" i="7"/>
  <c r="B43" i="7"/>
  <c r="B41" i="7" s="1"/>
  <c r="I30" i="7"/>
  <c r="H30" i="7"/>
  <c r="G30" i="7"/>
  <c r="F30" i="7"/>
  <c r="E30" i="7"/>
  <c r="D30" i="7"/>
  <c r="B30" i="7"/>
  <c r="I22" i="7"/>
  <c r="H22" i="7"/>
  <c r="G22" i="7"/>
  <c r="F22" i="7"/>
  <c r="E22" i="7"/>
  <c r="D22" i="7"/>
  <c r="C22" i="7"/>
  <c r="B22" i="7"/>
  <c r="I18" i="7"/>
  <c r="H18" i="7"/>
  <c r="G18" i="7"/>
  <c r="F18" i="7"/>
  <c r="E18" i="7"/>
  <c r="D18" i="7"/>
  <c r="C18" i="7"/>
  <c r="B18" i="7"/>
  <c r="I10" i="7"/>
  <c r="H10" i="7"/>
  <c r="H9" i="7" s="1"/>
  <c r="G10" i="7"/>
  <c r="G9" i="7" s="1"/>
  <c r="F10" i="7"/>
  <c r="F9" i="7" s="1"/>
  <c r="E10" i="7"/>
  <c r="D10" i="7"/>
  <c r="D9" i="7" s="1"/>
  <c r="C10" i="7"/>
  <c r="C9" i="7" s="1"/>
  <c r="B10" i="7"/>
  <c r="B9" i="7" s="1"/>
  <c r="B50" i="7" l="1"/>
  <c r="B51" i="7"/>
  <c r="B49" i="7"/>
  <c r="E9" i="7"/>
  <c r="I9" i="7"/>
  <c r="C41" i="7"/>
  <c r="G41" i="7"/>
  <c r="H41" i="7"/>
  <c r="D41" i="7"/>
  <c r="F50" i="7"/>
  <c r="F51" i="7" l="1"/>
  <c r="F49" i="7"/>
  <c r="C49" i="7"/>
  <c r="G50" i="7"/>
  <c r="I51" i="7"/>
  <c r="I50" i="7"/>
  <c r="C51" i="7"/>
  <c r="C50" i="7"/>
  <c r="H50" i="7"/>
  <c r="H51" i="7"/>
  <c r="D50" i="7"/>
  <c r="H49" i="7"/>
  <c r="E50" i="7"/>
  <c r="I49" i="7"/>
  <c r="D49" i="7"/>
  <c r="D51" i="7"/>
  <c r="G51" i="7"/>
  <c r="E49" i="7"/>
  <c r="E51" i="7"/>
  <c r="G49" i="7"/>
</calcChain>
</file>

<file path=xl/sharedStrings.xml><?xml version="1.0" encoding="utf-8"?>
<sst xmlns="http://schemas.openxmlformats.org/spreadsheetml/2006/main" count="117" uniqueCount="99">
  <si>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</si>
  <si>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</si>
  <si>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</si>
  <si>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</si>
  <si>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</si>
  <si>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</si>
  <si>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</si>
  <si>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</si>
  <si>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</si>
  <si>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</si>
  <si>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</si>
  <si>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</si>
  <si>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</si>
  <si>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</si>
  <si>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</si>
  <si>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</si>
  <si>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</si>
  <si>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</si>
  <si>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</si>
  <si>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</si>
  <si>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</si>
  <si>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</si>
  <si>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</si>
  <si>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</si>
  <si>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</si>
  <si>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</si>
  <si>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</si>
  <si>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</si>
  <si>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</si>
  <si>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</si>
  <si>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</si>
  <si>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</si>
  <si>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</si>
  <si>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</si>
  <si>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</si>
  <si>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</si>
  <si>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</si>
  <si>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</si>
  <si>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</si>
  <si>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</si>
  <si>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</si>
  <si>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</si>
  <si>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</si>
  <si>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</si>
  <si>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</si>
  <si>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</si>
  <si>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</si>
  <si>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</si>
  <si>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</si>
  <si>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</si>
  <si>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</si>
  <si>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</si>
  <si>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</si>
  <si>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</si>
  <si>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</si>
  <si>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</si>
  <si>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</si>
  <si>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</si>
  <si>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</si>
  <si>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</si>
  <si>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</si>
  <si>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</si>
  <si>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</si>
  <si>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</si>
  <si>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</si>
  <si>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</si>
  <si>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</si>
  <si>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</si>
  <si>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</si>
  <si>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</si>
  <si>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</si>
  <si>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</si>
  <si>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</si>
  <si>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</si>
  <si>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</si>
  <si>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</si>
  <si>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</si>
  <si>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</si>
  <si>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</si>
  <si>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</si>
  <si>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</si>
  <si>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 xml:space="preserve">@: New inclusion w.e.f. November 2019
#: Data reported by Co-operative Banks, LABs and RRBs included with effect from Dec 2021.
$ : Inclusion separately initiated from November 2019 - would have been part of other items hitherto.
*: New inclusion w.e.f. September 2020; Includes only static UPI QR Code
</t>
  </si>
  <si>
    <t>FY 2021-22</t>
  </si>
  <si>
    <t>As on March 2022</t>
  </si>
  <si>
    <t>Total Retail Payments (2+3+4+5+6)</t>
  </si>
  <si>
    <t>October</t>
  </si>
  <si>
    <t>Volume (Lakh)</t>
  </si>
  <si>
    <t>Value (Crore)</t>
  </si>
  <si>
    <t>One in every X payment transaction fraudulent</t>
  </si>
  <si>
    <t>FTS (Fraud / Payment Value * 10000)</t>
  </si>
  <si>
    <t>PART IV - Domestic Payment Frauds</t>
  </si>
  <si>
    <t>2021
November</t>
  </si>
  <si>
    <t>November</t>
  </si>
  <si>
    <t>November 2022</t>
  </si>
  <si>
    <t>October 2022</t>
  </si>
  <si>
    <t>0.127 bps</t>
  </si>
  <si>
    <t>September 2022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</si>
  <si>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 .
6. Data does not include attempts to perpetrate frauds.</t>
  </si>
  <si>
    <t>0.143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</si>
</sst>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0_ ;\-0\ "/>
    <numFmt numFmtId="169" formatCode="[$-4009]General"/>
    <numFmt numFmtId="170" formatCode="_(* #,##0_);_(* \(#,##0\);_(* &quot;-&quot;??_);_(@_)"/>
    <numFmt numFmtId="171" formatCode="_(* #,##0.00_);_(* \(#,##0.00\);_(* \-??_);_(@_)"/>
    <numFmt numFmtId="172" formatCode="[$-409]General"/>
    <numFmt numFmtId="173" formatCode="_-* #,##0.0_-;\-* #,##0.0_-;_-* &quot;-&quot;??_-;_-@_-"/>
    <numFmt numFmtId="174" formatCode="_-* #,##0.00\ _€_-;\-* #,##0.00\ _€_-;_-* &quot;-&quot;??\ _€_-;_-@_-"/>
    <numFmt numFmtId="175" formatCode="_-* #,##0.0_-;\-* #,##0.0_-;_-* &quot;-&quot;_-;_-@_-"/>
    <numFmt numFmtId="176" formatCode="_-&quot;£&quot;* #,##0.00_-;\-&quot;£&quot;* #,##0.00_-;_-&quot;£&quot;* &quot;-&quot;??_-;_-@_-"/>
    <numFmt numFmtId="177" formatCode="dd\-mmm\-yy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_)"/>
    <numFmt numFmtId="181" formatCode="[$Rs.-4009]#,##0.00;[Red]&quot;-&quot;[$Rs.-4009]#,##0.00"/>
    <numFmt numFmtId="182" formatCode="#,##0.0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BC2E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9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0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2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4" fillId="65" borderId="26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8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3" borderId="0">
      <alignment horizontal="right"/>
    </xf>
    <xf numFmtId="0" fontId="91" fillId="63" borderId="0">
      <alignment horizontal="right"/>
    </xf>
    <xf numFmtId="0" fontId="92" fillId="63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69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39" fillId="74" borderId="0" applyNumberFormat="0" applyBorder="0" applyAlignment="0" applyProtection="0"/>
    <xf numFmtId="0" fontId="39" fillId="77" borderId="0" applyNumberFormat="0" applyBorder="0" applyAlignment="0" applyProtection="0"/>
    <xf numFmtId="0" fontId="40" fillId="78" borderId="0" applyNumberFormat="0" applyBorder="0" applyAlignment="0" applyProtection="0"/>
    <xf numFmtId="0" fontId="98" fillId="70" borderId="11" applyNumberFormat="0" applyAlignment="0" applyProtection="0"/>
    <xf numFmtId="0" fontId="42" fillId="79" borderId="12" applyNumberFormat="0" applyAlignment="0" applyProtection="0"/>
    <xf numFmtId="43" fontId="29" fillId="0" borderId="0" applyFont="0" applyFill="0" applyBorder="0" applyAlignment="0" applyProtection="0"/>
    <xf numFmtId="0" fontId="44" fillId="72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8" borderId="11" applyNumberFormat="0" applyAlignment="0" applyProtection="0"/>
    <xf numFmtId="0" fontId="53" fillId="0" borderId="35" applyNumberFormat="0" applyFill="0" applyAlignment="0" applyProtection="0"/>
    <xf numFmtId="0" fontId="102" fillId="80" borderId="0" applyNumberFormat="0" applyBorder="0" applyAlignment="0" applyProtection="0"/>
    <xf numFmtId="0" fontId="4" fillId="69" borderId="17" applyNumberFormat="0" applyAlignment="0" applyProtection="0"/>
    <xf numFmtId="0" fontId="51" fillId="70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8" borderId="11" applyNumberFormat="0" applyAlignment="0" applyProtection="0"/>
    <xf numFmtId="0" fontId="48" fillId="68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1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27" fillId="85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6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7" borderId="11" applyNumberFormat="0" applyAlignment="0" applyProtection="0">
      <alignment vertical="center"/>
    </xf>
    <xf numFmtId="0" fontId="51" fillId="63" borderId="18" applyNumberFormat="0" applyAlignment="0" applyProtection="0">
      <alignment vertical="center"/>
    </xf>
    <xf numFmtId="0" fontId="44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41" fillId="63" borderId="11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39" fillId="91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1" fontId="35" fillId="0" borderId="0" applyBorder="0" applyProtection="0"/>
    <xf numFmtId="0" fontId="35" fillId="0" borderId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4" fillId="0" borderId="0"/>
    <xf numFmtId="171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9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1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0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168" fontId="5" fillId="3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168" fontId="3" fillId="5" borderId="1" xfId="1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8" borderId="0" xfId="0" applyFont="1" applyFill="1"/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168" fontId="4" fillId="0" borderId="1" xfId="1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6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8" fontId="2" fillId="2" borderId="1" xfId="0" applyNumberFormat="1" applyFont="1" applyFill="1" applyBorder="1" applyAlignment="1"/>
    <xf numFmtId="168" fontId="3" fillId="5" borderId="1" xfId="0" applyNumberFormat="1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vertical="center" wrapText="1"/>
    </xf>
    <xf numFmtId="2" fontId="2" fillId="0" borderId="1" xfId="1" applyNumberFormat="1" applyFont="1" applyBorder="1" applyAlignment="1"/>
    <xf numFmtId="168" fontId="2" fillId="0" borderId="1" xfId="0" applyNumberFormat="1" applyFont="1" applyBorder="1" applyAlignment="1"/>
    <xf numFmtId="4" fontId="5" fillId="3" borderId="1" xfId="0" applyNumberFormat="1" applyFont="1" applyFill="1" applyBorder="1" applyAlignment="1">
      <alignment vertical="center" wrapText="1"/>
    </xf>
    <xf numFmtId="2" fontId="3" fillId="62" borderId="1" xfId="0" applyNumberFormat="1" applyFont="1" applyFill="1" applyBorder="1" applyAlignment="1"/>
    <xf numFmtId="2" fontId="3" fillId="0" borderId="1" xfId="0" applyNumberFormat="1" applyFont="1" applyBorder="1" applyAlignment="1"/>
    <xf numFmtId="168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right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/>
    <xf numFmtId="168" fontId="3" fillId="0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68" fontId="5" fillId="3" borderId="1" xfId="1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96" borderId="1" xfId="0" applyFont="1" applyFill="1" applyBorder="1" applyAlignment="1">
      <alignment horizontal="center" vertical="center" wrapText="1"/>
    </xf>
    <xf numFmtId="0" fontId="3" fillId="96" borderId="1" xfId="0" applyFont="1" applyFill="1" applyBorder="1" applyAlignment="1">
      <alignment horizontal="center" vertical="top" wrapText="1"/>
    </xf>
    <xf numFmtId="0" fontId="29" fillId="96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3" fontId="2" fillId="2" borderId="0" xfId="0" applyNumberFormat="1" applyFont="1" applyFill="1"/>
    <xf numFmtId="182" fontId="5" fillId="3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8"/>
  <sheetViews>
    <sheetView tabSelected="1" zoomScaleNormal="100" workbookViewId="0">
      <selection activeCell="A2" sqref="A2:I2"/>
    </sheetView>
  </sheetViews>
  <sheetFormatPr defaultColWidth="9.140625" defaultRowHeight="12.75"/>
  <cols>
    <col min="1" max="1" width="37.42578125" style="2" bestFit="1" customWidth="1"/>
    <col min="2" max="2" width="14.7109375" style="1" customWidth="1"/>
    <col min="3" max="3" width="10.28515625" style="30" bestFit="1" customWidth="1"/>
    <col min="4" max="4" width="12.28515625" style="1" bestFit="1" customWidth="1"/>
    <col min="5" max="5" width="10.28515625" style="1" bestFit="1" customWidth="1"/>
    <col min="6" max="6" width="10.5703125" style="1" bestFit="1" customWidth="1"/>
    <col min="7" max="7" width="10.28515625" style="30" bestFit="1" customWidth="1"/>
    <col min="8" max="8" width="9.5703125" style="1" bestFit="1" customWidth="1"/>
    <col min="9" max="9" width="10.28515625" style="1" bestFit="1" customWidth="1"/>
    <col min="10" max="16384" width="9.140625" style="48"/>
  </cols>
  <sheetData>
    <row r="1" spans="1:9" s="1" customFormat="1">
      <c r="A1" s="102" t="s">
        <v>80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>
      <c r="A2" s="103" t="s">
        <v>69</v>
      </c>
      <c r="B2" s="103"/>
      <c r="C2" s="103"/>
      <c r="D2" s="103"/>
      <c r="E2" s="103"/>
      <c r="F2" s="103"/>
      <c r="G2" s="103"/>
      <c r="H2" s="103"/>
      <c r="I2" s="103"/>
    </row>
    <row r="3" spans="1:9" s="1" customFormat="1">
      <c r="A3" s="99"/>
      <c r="B3" s="99" t="s">
        <v>30</v>
      </c>
      <c r="C3" s="99"/>
      <c r="D3" s="99"/>
      <c r="E3" s="99"/>
      <c r="F3" s="99" t="s">
        <v>29</v>
      </c>
      <c r="G3" s="99"/>
      <c r="H3" s="99"/>
      <c r="I3" s="99"/>
    </row>
    <row r="4" spans="1:9" s="1" customFormat="1" ht="12.75" customHeight="1">
      <c r="A4" s="99"/>
      <c r="B4" s="99" t="s">
        <v>82</v>
      </c>
      <c r="C4" s="100" t="s">
        <v>91</v>
      </c>
      <c r="D4" s="87">
        <v>2022</v>
      </c>
      <c r="E4" s="87">
        <v>2022</v>
      </c>
      <c r="F4" s="99" t="s">
        <v>82</v>
      </c>
      <c r="G4" s="100" t="s">
        <v>91</v>
      </c>
      <c r="H4" s="87">
        <v>2022</v>
      </c>
      <c r="I4" s="87">
        <v>2022</v>
      </c>
    </row>
    <row r="5" spans="1:9" s="1" customFormat="1">
      <c r="A5" s="99"/>
      <c r="B5" s="99"/>
      <c r="C5" s="100"/>
      <c r="D5" s="87" t="s">
        <v>85</v>
      </c>
      <c r="E5" s="87" t="s">
        <v>92</v>
      </c>
      <c r="F5" s="99"/>
      <c r="G5" s="100"/>
      <c r="H5" s="87" t="s">
        <v>85</v>
      </c>
      <c r="I5" s="87" t="s">
        <v>92</v>
      </c>
    </row>
    <row r="6" spans="1:9" s="1" customFormat="1">
      <c r="A6" s="99"/>
      <c r="B6" s="87">
        <v>1</v>
      </c>
      <c r="C6" s="87">
        <v>2</v>
      </c>
      <c r="D6" s="87">
        <v>3</v>
      </c>
      <c r="E6" s="87">
        <v>4</v>
      </c>
      <c r="F6" s="87">
        <v>1</v>
      </c>
      <c r="G6" s="87">
        <v>2</v>
      </c>
      <c r="H6" s="87">
        <v>3</v>
      </c>
      <c r="I6" s="87">
        <v>4</v>
      </c>
    </row>
    <row r="7" spans="1:9" s="1" customFormat="1">
      <c r="A7" s="13" t="s">
        <v>68</v>
      </c>
      <c r="B7" s="49"/>
      <c r="C7" s="49"/>
      <c r="D7" s="49"/>
      <c r="E7" s="49"/>
      <c r="F7" s="49"/>
      <c r="G7" s="49"/>
      <c r="H7" s="49"/>
      <c r="I7" s="49"/>
    </row>
    <row r="8" spans="1:9" s="1" customFormat="1">
      <c r="A8" s="29" t="s">
        <v>67</v>
      </c>
      <c r="B8" s="49"/>
      <c r="C8" s="49"/>
      <c r="D8" s="49"/>
      <c r="E8" s="49"/>
      <c r="F8" s="49"/>
      <c r="G8" s="49"/>
      <c r="H8" s="50"/>
      <c r="I8" s="50"/>
    </row>
    <row r="9" spans="1:9" s="1" customFormat="1">
      <c r="A9" s="27" t="s">
        <v>66</v>
      </c>
      <c r="B9" s="3">
        <f>B10+B14+B15</f>
        <v>33.011334999999995</v>
      </c>
      <c r="C9" s="3">
        <f t="shared" ref="C9:F9" si="0">C10+C14+C15</f>
        <v>2.56</v>
      </c>
      <c r="D9" s="3">
        <f t="shared" si="0"/>
        <v>3.0569300000000004</v>
      </c>
      <c r="E9" s="3">
        <f t="shared" si="0"/>
        <v>3.6678550000000003</v>
      </c>
      <c r="F9" s="80">
        <f t="shared" si="0"/>
        <v>206873111.64700001</v>
      </c>
      <c r="G9" s="80">
        <f>G10+G14+G15</f>
        <v>17364382</v>
      </c>
      <c r="H9" s="80">
        <f>H10+H14+H15</f>
        <v>20887701.935846999</v>
      </c>
      <c r="I9" s="80">
        <f>I10+I14+I15</f>
        <v>22488758.011476696</v>
      </c>
    </row>
    <row r="10" spans="1:9" s="1" customFormat="1">
      <c r="A10" s="27" t="s">
        <v>65</v>
      </c>
      <c r="B10" s="3">
        <f>B11+B12+B13</f>
        <v>12.220659999999999</v>
      </c>
      <c r="C10" s="3">
        <f t="shared" ref="C10:I10" si="1">C11+C12+C13</f>
        <v>0.97</v>
      </c>
      <c r="D10" s="3">
        <f t="shared" si="1"/>
        <v>1.0738700000000001</v>
      </c>
      <c r="E10" s="3">
        <f t="shared" si="1"/>
        <v>1.2552100000000002</v>
      </c>
      <c r="F10" s="80">
        <f>F11+F12+F13</f>
        <v>142072938.65200001</v>
      </c>
      <c r="G10" s="80">
        <f t="shared" si="1"/>
        <v>12229072</v>
      </c>
      <c r="H10" s="80">
        <f t="shared" si="1"/>
        <v>13863316.365846999</v>
      </c>
      <c r="I10" s="80">
        <f t="shared" si="1"/>
        <v>15457897.461476699</v>
      </c>
    </row>
    <row r="11" spans="1:9" s="1" customFormat="1">
      <c r="A11" s="16" t="s">
        <v>64</v>
      </c>
      <c r="B11" s="6">
        <v>6.2176599999999995</v>
      </c>
      <c r="C11" s="6">
        <v>0.46</v>
      </c>
      <c r="D11" s="6">
        <v>0.54308000000000001</v>
      </c>
      <c r="E11" s="6">
        <v>0.66259000000000001</v>
      </c>
      <c r="F11" s="65">
        <v>8793300.9120000005</v>
      </c>
      <c r="G11" s="65">
        <v>617831</v>
      </c>
      <c r="H11" s="65">
        <v>672815.86584699992</v>
      </c>
      <c r="I11" s="65">
        <v>759097.41147669998</v>
      </c>
    </row>
    <row r="12" spans="1:9" s="1" customFormat="1">
      <c r="A12" s="16" t="s">
        <v>63</v>
      </c>
      <c r="B12" s="6">
        <v>3.0843500000000001</v>
      </c>
      <c r="C12" s="6">
        <v>0.26</v>
      </c>
      <c r="D12" s="6">
        <v>0.30581000000000003</v>
      </c>
      <c r="E12" s="6">
        <v>0.35797000000000001</v>
      </c>
      <c r="F12" s="65">
        <v>51015711.990000002</v>
      </c>
      <c r="G12" s="65">
        <v>4273958</v>
      </c>
      <c r="H12" s="65">
        <v>5277167.5</v>
      </c>
      <c r="I12" s="65">
        <v>6039867.5499999998</v>
      </c>
    </row>
    <row r="13" spans="1:9" s="1" customFormat="1">
      <c r="A13" s="16" t="s">
        <v>62</v>
      </c>
      <c r="B13" s="6">
        <v>2.91865</v>
      </c>
      <c r="C13" s="6">
        <v>0.25</v>
      </c>
      <c r="D13" s="6">
        <v>0.22498000000000001</v>
      </c>
      <c r="E13" s="6">
        <v>0.23465</v>
      </c>
      <c r="F13" s="65">
        <v>82263925.75</v>
      </c>
      <c r="G13" s="65">
        <v>7337283</v>
      </c>
      <c r="H13" s="65">
        <v>7913333</v>
      </c>
      <c r="I13" s="65">
        <v>8658932.4999999981</v>
      </c>
    </row>
    <row r="14" spans="1:9" s="1" customFormat="1">
      <c r="A14" s="16" t="s">
        <v>61</v>
      </c>
      <c r="B14" s="6">
        <v>19.909904999999998</v>
      </c>
      <c r="C14" s="6">
        <v>1.53</v>
      </c>
      <c r="D14" s="6">
        <v>1.9036200000000001</v>
      </c>
      <c r="E14" s="6">
        <v>2.3333650000000001</v>
      </c>
      <c r="F14" s="81">
        <v>59775826.120000005</v>
      </c>
      <c r="G14" s="81">
        <v>4816873</v>
      </c>
      <c r="H14" s="81">
        <v>6514292.0700000003</v>
      </c>
      <c r="I14" s="81">
        <v>6577285.5499999989</v>
      </c>
    </row>
    <row r="15" spans="1:9" s="1" customFormat="1">
      <c r="A15" s="16" t="s">
        <v>60</v>
      </c>
      <c r="B15" s="6">
        <v>0.88076999999999994</v>
      </c>
      <c r="C15" s="6">
        <v>0.06</v>
      </c>
      <c r="D15" s="15">
        <v>7.9439999999999997E-2</v>
      </c>
      <c r="E15" s="15">
        <v>7.9280000000000003E-2</v>
      </c>
      <c r="F15" s="65">
        <v>5024346.875</v>
      </c>
      <c r="G15" s="65">
        <v>318437</v>
      </c>
      <c r="H15" s="65">
        <v>510093.5</v>
      </c>
      <c r="I15" s="65">
        <v>453575</v>
      </c>
    </row>
    <row r="16" spans="1:9" s="1" customFormat="1">
      <c r="A16" s="66" t="s">
        <v>59</v>
      </c>
      <c r="B16" s="50"/>
      <c r="C16" s="50"/>
      <c r="D16" s="50"/>
      <c r="E16" s="50"/>
      <c r="F16" s="54"/>
      <c r="G16" s="54"/>
      <c r="H16" s="28"/>
      <c r="I16" s="28"/>
    </row>
    <row r="17" spans="1:9" s="1" customFormat="1">
      <c r="A17" s="67" t="s">
        <v>58</v>
      </c>
      <c r="B17" s="50"/>
      <c r="C17" s="50"/>
      <c r="D17" s="50"/>
      <c r="E17" s="50"/>
      <c r="F17" s="54"/>
      <c r="G17" s="54"/>
      <c r="H17" s="28"/>
      <c r="I17" s="28"/>
    </row>
    <row r="18" spans="1:9" s="1" customFormat="1">
      <c r="A18" s="19" t="s">
        <v>57</v>
      </c>
      <c r="B18" s="51">
        <f>B19+B20</f>
        <v>2078.3917999999999</v>
      </c>
      <c r="C18" s="51">
        <f t="shared" ref="C18:I18" si="2">C19+C20</f>
        <v>172.14</v>
      </c>
      <c r="D18" s="51">
        <f t="shared" si="2"/>
        <v>190.3365</v>
      </c>
      <c r="E18" s="51">
        <f t="shared" si="2"/>
        <v>206.45797999999999</v>
      </c>
      <c r="F18" s="26">
        <f>F19+F20</f>
        <v>128657516.47132164</v>
      </c>
      <c r="G18" s="26">
        <f>G19+G20</f>
        <v>10981778</v>
      </c>
      <c r="H18" s="26">
        <f t="shared" si="2"/>
        <v>11551276.861246033</v>
      </c>
      <c r="I18" s="26">
        <f t="shared" si="2"/>
        <v>12291749.48585356</v>
      </c>
    </row>
    <row r="19" spans="1:9" s="1" customFormat="1">
      <c r="A19" s="68" t="s">
        <v>56</v>
      </c>
      <c r="B19" s="52">
        <v>2063.7328299999999</v>
      </c>
      <c r="C19" s="52">
        <v>170.95</v>
      </c>
      <c r="D19" s="52">
        <v>189.18213</v>
      </c>
      <c r="E19" s="52">
        <v>205.29689999999999</v>
      </c>
      <c r="F19" s="55">
        <v>113319291.72476746</v>
      </c>
      <c r="G19" s="55">
        <v>9589985</v>
      </c>
      <c r="H19" s="53">
        <v>10015711.489986487</v>
      </c>
      <c r="I19" s="53">
        <v>10691727.019825375</v>
      </c>
    </row>
    <row r="20" spans="1:9" s="1" customFormat="1">
      <c r="A20" s="68" t="s">
        <v>55</v>
      </c>
      <c r="B20" s="52">
        <v>14.65897</v>
      </c>
      <c r="C20" s="52">
        <v>1.19</v>
      </c>
      <c r="D20" s="52">
        <v>1.1543699999999999</v>
      </c>
      <c r="E20" s="52">
        <v>1.1610799999999999</v>
      </c>
      <c r="F20" s="55">
        <v>15338224.746554174</v>
      </c>
      <c r="G20" s="55">
        <v>1391793</v>
      </c>
      <c r="H20" s="53">
        <v>1535565.3712595452</v>
      </c>
      <c r="I20" s="53">
        <v>1600022.4660281849</v>
      </c>
    </row>
    <row r="21" spans="1:9" s="1" customFormat="1">
      <c r="A21" s="67" t="s">
        <v>54</v>
      </c>
      <c r="B21" s="50"/>
      <c r="C21" s="50"/>
      <c r="D21" s="50"/>
      <c r="E21" s="50"/>
      <c r="F21" s="54"/>
      <c r="G21" s="54"/>
      <c r="H21" s="28"/>
      <c r="I21" s="28"/>
    </row>
    <row r="22" spans="1:9" s="1" customFormat="1">
      <c r="A22" s="19" t="s">
        <v>53</v>
      </c>
      <c r="B22" s="51">
        <f>SUM(B23:B28)</f>
        <v>577934.74193999998</v>
      </c>
      <c r="C22" s="51">
        <f>SUM(C23:C28)</f>
        <v>51880.87</v>
      </c>
      <c r="D22" s="51">
        <f t="shared" ref="D22:F22" si="3">SUM(D23:D28)</f>
        <v>85748.545140000002</v>
      </c>
      <c r="E22" s="51">
        <f t="shared" si="3"/>
        <v>84557.581619999997</v>
      </c>
      <c r="F22" s="56">
        <f t="shared" si="3"/>
        <v>42728005.550916232</v>
      </c>
      <c r="G22" s="56">
        <f>SUM(G23:G28)</f>
        <v>3554895.6262755962</v>
      </c>
      <c r="H22" s="56">
        <f>SUM(H23:H28)</f>
        <v>4557107.244261058</v>
      </c>
      <c r="I22" s="56">
        <f>SUM(I23:I28)</f>
        <v>4527540.1636265032</v>
      </c>
    </row>
    <row r="23" spans="1:9" s="1" customFormat="1">
      <c r="A23" s="16" t="s">
        <v>52</v>
      </c>
      <c r="B23" s="52">
        <v>9.7600000000000016</v>
      </c>
      <c r="C23" s="52">
        <v>0.62</v>
      </c>
      <c r="D23" s="52">
        <v>0.56000000000000016</v>
      </c>
      <c r="E23" s="52">
        <v>0.51000000000000012</v>
      </c>
      <c r="F23" s="53">
        <v>574.8900000000001</v>
      </c>
      <c r="G23" s="53">
        <v>35</v>
      </c>
      <c r="H23" s="53">
        <v>30.620000000000005</v>
      </c>
      <c r="I23" s="53">
        <v>29.300000000000004</v>
      </c>
    </row>
    <row r="24" spans="1:9" s="14" customFormat="1">
      <c r="A24" s="16" t="s">
        <v>51</v>
      </c>
      <c r="B24" s="52">
        <v>12573.328580000001</v>
      </c>
      <c r="C24" s="52">
        <v>1119.1600000000001</v>
      </c>
      <c r="D24" s="52">
        <v>1843.7200000000003</v>
      </c>
      <c r="E24" s="52">
        <v>1065.6199999999999</v>
      </c>
      <c r="F24" s="53">
        <v>133345.09318574399</v>
      </c>
      <c r="G24" s="53">
        <v>9750</v>
      </c>
      <c r="H24" s="53">
        <v>25461.799999999996</v>
      </c>
      <c r="I24" s="53">
        <v>9459.57</v>
      </c>
    </row>
    <row r="25" spans="1:9" s="1" customFormat="1">
      <c r="A25" s="16" t="s">
        <v>71</v>
      </c>
      <c r="B25" s="52">
        <v>46625.245080000001</v>
      </c>
      <c r="C25" s="52">
        <v>4120.29</v>
      </c>
      <c r="D25" s="52">
        <v>4824.59</v>
      </c>
      <c r="E25" s="52">
        <v>4634.8</v>
      </c>
      <c r="F25" s="53">
        <v>4171037.4708114001</v>
      </c>
      <c r="G25" s="53">
        <v>364672</v>
      </c>
      <c r="H25" s="53">
        <v>466081.77</v>
      </c>
      <c r="I25" s="53">
        <v>454678.67000000004</v>
      </c>
    </row>
    <row r="26" spans="1:9" s="14" customFormat="1">
      <c r="A26" s="16" t="s">
        <v>72</v>
      </c>
      <c r="B26" s="52">
        <v>18757.816730000002</v>
      </c>
      <c r="C26" s="52">
        <v>1382.0000000000002</v>
      </c>
      <c r="D26" s="52">
        <v>1454.99</v>
      </c>
      <c r="E26" s="52">
        <v>1373.8799999999999</v>
      </c>
      <c r="F26" s="53">
        <v>1281685.4274510478</v>
      </c>
      <c r="G26" s="53">
        <v>97512.626275596005</v>
      </c>
      <c r="H26" s="53">
        <v>127118.45</v>
      </c>
      <c r="I26" s="53">
        <v>141900.87999999998</v>
      </c>
    </row>
    <row r="27" spans="1:9" s="1" customFormat="1">
      <c r="A27" s="16" t="s">
        <v>73</v>
      </c>
      <c r="B27" s="52">
        <v>40407.290529999998</v>
      </c>
      <c r="C27" s="52">
        <v>3394</v>
      </c>
      <c r="D27" s="57">
        <v>4570.4751399999996</v>
      </c>
      <c r="E27" s="57">
        <v>4388.3013199999996</v>
      </c>
      <c r="F27" s="53">
        <v>28725462.789696448</v>
      </c>
      <c r="G27" s="53">
        <v>2314490</v>
      </c>
      <c r="H27" s="53">
        <v>2726827.1042610579</v>
      </c>
      <c r="I27" s="53">
        <v>2730878.3502189876</v>
      </c>
    </row>
    <row r="28" spans="1:9" s="1" customFormat="1">
      <c r="A28" s="16" t="s">
        <v>74</v>
      </c>
      <c r="B28" s="52">
        <v>459561.30102000001</v>
      </c>
      <c r="C28" s="52">
        <v>41864.800000000003</v>
      </c>
      <c r="D28" s="52">
        <v>73054.210000000006</v>
      </c>
      <c r="E28" s="52">
        <v>73094.470300000001</v>
      </c>
      <c r="F28" s="53">
        <v>8415899.8797715884</v>
      </c>
      <c r="G28" s="53">
        <v>768436</v>
      </c>
      <c r="H28" s="53">
        <v>1211587.5</v>
      </c>
      <c r="I28" s="53">
        <v>1190593.3934075159</v>
      </c>
    </row>
    <row r="29" spans="1:9" s="1" customFormat="1">
      <c r="A29" s="7" t="s">
        <v>75</v>
      </c>
      <c r="B29" s="52">
        <v>11.990810000000002</v>
      </c>
      <c r="C29" s="52">
        <v>1</v>
      </c>
      <c r="D29" s="52">
        <v>1.25864</v>
      </c>
      <c r="E29" s="52">
        <v>1.79297</v>
      </c>
      <c r="F29" s="53">
        <v>176.55602200000001</v>
      </c>
      <c r="G29" s="53">
        <v>15</v>
      </c>
      <c r="H29" s="53">
        <v>15.017051899999997</v>
      </c>
      <c r="I29" s="53">
        <v>18.905635700000001</v>
      </c>
    </row>
    <row r="30" spans="1:9" s="1" customFormat="1">
      <c r="A30" s="22" t="s">
        <v>50</v>
      </c>
      <c r="B30" s="51">
        <f>SUM(B31:B33)</f>
        <v>12189.487010000001</v>
      </c>
      <c r="C30" s="51">
        <f>SUM(C31:C33)</f>
        <v>1039.1300000000001</v>
      </c>
      <c r="D30" s="51">
        <f t="shared" ref="D30:I30" si="4">SUM(D31:D33)</f>
        <v>1297.79</v>
      </c>
      <c r="E30" s="51">
        <f t="shared" si="4"/>
        <v>1316.6000000000004</v>
      </c>
      <c r="F30" s="56">
        <f>SUM(F31:F33)</f>
        <v>1034443.535407667</v>
      </c>
      <c r="G30" s="56">
        <f t="shared" si="4"/>
        <v>87110.619200733985</v>
      </c>
      <c r="H30" s="56">
        <f t="shared" si="4"/>
        <v>106956.04000000001</v>
      </c>
      <c r="I30" s="56">
        <f t="shared" si="4"/>
        <v>110180.70000000001</v>
      </c>
    </row>
    <row r="31" spans="1:9" s="1" customFormat="1">
      <c r="A31" s="7" t="s">
        <v>49</v>
      </c>
      <c r="B31" s="52">
        <v>227.73</v>
      </c>
      <c r="C31" s="52">
        <v>19.78</v>
      </c>
      <c r="D31" s="52">
        <v>19.989999999999998</v>
      </c>
      <c r="E31" s="52">
        <v>14.52</v>
      </c>
      <c r="F31" s="58">
        <v>6113.4891810000008</v>
      </c>
      <c r="G31" s="58">
        <v>536</v>
      </c>
      <c r="H31" s="58">
        <v>603.82999999999993</v>
      </c>
      <c r="I31" s="58">
        <v>474.9</v>
      </c>
    </row>
    <row r="32" spans="1:9" s="14" customFormat="1">
      <c r="A32" s="16" t="s">
        <v>76</v>
      </c>
      <c r="B32" s="52">
        <v>10754.73962</v>
      </c>
      <c r="C32" s="25">
        <v>907.32000000000016</v>
      </c>
      <c r="D32" s="25">
        <v>1139.92</v>
      </c>
      <c r="E32" s="25">
        <v>1164.1700000000003</v>
      </c>
      <c r="F32" s="58">
        <v>1026640.553956246</v>
      </c>
      <c r="G32" s="33">
        <v>86416.619200733985</v>
      </c>
      <c r="H32" s="33">
        <v>106131.34000000001</v>
      </c>
      <c r="I32" s="33">
        <v>109478.54000000002</v>
      </c>
    </row>
    <row r="33" spans="1:19" s="1" customFormat="1">
      <c r="A33" s="16" t="s">
        <v>77</v>
      </c>
      <c r="B33" s="52">
        <v>1207.0173900000002</v>
      </c>
      <c r="C33" s="52">
        <v>112.03</v>
      </c>
      <c r="D33" s="52">
        <v>137.88</v>
      </c>
      <c r="E33" s="52">
        <v>137.91</v>
      </c>
      <c r="F33" s="58">
        <v>1689.4922704209996</v>
      </c>
      <c r="G33" s="58">
        <v>158</v>
      </c>
      <c r="H33" s="58">
        <v>220.87</v>
      </c>
      <c r="I33" s="58">
        <v>227.26</v>
      </c>
    </row>
    <row r="34" spans="1:19" s="1" customFormat="1">
      <c r="A34" s="19" t="s">
        <v>48</v>
      </c>
      <c r="B34" s="59">
        <f t="shared" ref="B34:G34" si="5">B35+B38</f>
        <v>61782.931389999998</v>
      </c>
      <c r="C34" s="59">
        <f t="shared" si="5"/>
        <v>5418.1768999999995</v>
      </c>
      <c r="D34" s="59">
        <f t="shared" si="5"/>
        <v>5533.3716800000002</v>
      </c>
      <c r="E34" s="59">
        <f t="shared" si="5"/>
        <v>4969.3521799999999</v>
      </c>
      <c r="F34" s="78">
        <f t="shared" si="5"/>
        <v>1701850.9392770503</v>
      </c>
      <c r="G34" s="78">
        <f t="shared" si="5"/>
        <v>156326.19819605001</v>
      </c>
      <c r="H34" s="78">
        <f t="shared" ref="H34:I34" si="6">H35+H38</f>
        <v>196402.07137531909</v>
      </c>
      <c r="I34" s="78">
        <f t="shared" si="6"/>
        <v>170738.18190381705</v>
      </c>
      <c r="P34" s="93"/>
      <c r="Q34" s="93"/>
      <c r="R34" s="94"/>
      <c r="S34" s="94"/>
    </row>
    <row r="35" spans="1:19" s="1" customFormat="1">
      <c r="A35" s="19" t="s">
        <v>47</v>
      </c>
      <c r="B35" s="59">
        <f t="shared" ref="B35:I35" si="7">B36+B37</f>
        <v>22398.823189999999</v>
      </c>
      <c r="C35" s="59">
        <f t="shared" si="7"/>
        <v>2011.16</v>
      </c>
      <c r="D35" s="59">
        <f t="shared" si="7"/>
        <v>2557.8792199999998</v>
      </c>
      <c r="E35" s="59">
        <f t="shared" si="7"/>
        <v>2351.4106000000002</v>
      </c>
      <c r="F35" s="56">
        <f t="shared" si="7"/>
        <v>971637.68277426134</v>
      </c>
      <c r="G35" s="56">
        <f t="shared" si="7"/>
        <v>89216.84</v>
      </c>
      <c r="H35" s="56">
        <f t="shared" si="7"/>
        <v>129075.9686188671</v>
      </c>
      <c r="I35" s="56">
        <f t="shared" si="7"/>
        <v>114821.02626323601</v>
      </c>
      <c r="P35" s="93"/>
      <c r="Q35" s="93"/>
      <c r="R35" s="94"/>
      <c r="S35" s="94"/>
    </row>
    <row r="36" spans="1:19" s="1" customFormat="1">
      <c r="A36" s="16" t="s">
        <v>46</v>
      </c>
      <c r="B36" s="52">
        <v>11124.593457500001</v>
      </c>
      <c r="C36" s="52">
        <v>1068.93</v>
      </c>
      <c r="D36" s="52">
        <v>1448.32068</v>
      </c>
      <c r="E36" s="52">
        <v>1319.98684</v>
      </c>
      <c r="F36" s="55">
        <v>380643.41307858197</v>
      </c>
      <c r="G36" s="55">
        <v>37498.79</v>
      </c>
      <c r="H36" s="55">
        <v>53890.42387101108</v>
      </c>
      <c r="I36" s="55">
        <v>46296.299389797998</v>
      </c>
      <c r="P36" s="93"/>
      <c r="Q36" s="93"/>
      <c r="R36" s="94"/>
      <c r="S36" s="94"/>
    </row>
    <row r="37" spans="1:19" s="1" customFormat="1">
      <c r="A37" s="16" t="s">
        <v>45</v>
      </c>
      <c r="B37" s="60">
        <v>11274.229732499998</v>
      </c>
      <c r="C37" s="60">
        <v>942.23</v>
      </c>
      <c r="D37" s="60">
        <v>1109.55854</v>
      </c>
      <c r="E37" s="52">
        <v>1031.4237599999999</v>
      </c>
      <c r="F37" s="55">
        <v>590994.26969567942</v>
      </c>
      <c r="G37" s="55">
        <v>51718.05</v>
      </c>
      <c r="H37" s="55">
        <v>75185.544747856024</v>
      </c>
      <c r="I37" s="55">
        <v>68524.726873438005</v>
      </c>
      <c r="P37" s="93"/>
      <c r="Q37" s="93"/>
      <c r="R37" s="94"/>
      <c r="S37" s="94"/>
    </row>
    <row r="38" spans="1:19" s="1" customFormat="1">
      <c r="A38" s="19" t="s">
        <v>44</v>
      </c>
      <c r="B38" s="59">
        <f t="shared" ref="B38:I38" si="8">B39+B40</f>
        <v>39384.108200000002</v>
      </c>
      <c r="C38" s="59">
        <f t="shared" si="8"/>
        <v>3407.0168999999996</v>
      </c>
      <c r="D38" s="59">
        <f t="shared" si="8"/>
        <v>2975.4924599999999</v>
      </c>
      <c r="E38" s="59">
        <f t="shared" si="8"/>
        <v>2617.9415799999997</v>
      </c>
      <c r="F38" s="56">
        <f t="shared" si="8"/>
        <v>730213.25650278898</v>
      </c>
      <c r="G38" s="56">
        <f t="shared" si="8"/>
        <v>67109.358196050016</v>
      </c>
      <c r="H38" s="56">
        <f t="shared" si="8"/>
        <v>67326.102756452005</v>
      </c>
      <c r="I38" s="56">
        <f t="shared" si="8"/>
        <v>55917.155640581026</v>
      </c>
      <c r="P38" s="93"/>
      <c r="Q38" s="93"/>
      <c r="R38" s="94"/>
      <c r="S38" s="94"/>
    </row>
    <row r="39" spans="1:19" s="1" customFormat="1">
      <c r="A39" s="16" t="s">
        <v>43</v>
      </c>
      <c r="B39" s="76">
        <v>22967.103760809274</v>
      </c>
      <c r="C39" s="76">
        <v>2112.0496699999999</v>
      </c>
      <c r="D39" s="76">
        <v>2062.2487799999999</v>
      </c>
      <c r="E39" s="63">
        <v>1791.75064</v>
      </c>
      <c r="F39" s="77">
        <v>451550.32706516556</v>
      </c>
      <c r="G39" s="77">
        <v>43751.336277715003</v>
      </c>
      <c r="H39" s="77">
        <v>46420.059529409016</v>
      </c>
      <c r="I39" s="55">
        <v>37558.80619512601</v>
      </c>
      <c r="P39" s="93"/>
      <c r="Q39" s="93"/>
      <c r="R39" s="94"/>
      <c r="S39" s="94"/>
    </row>
    <row r="40" spans="1:19" s="32" customFormat="1">
      <c r="A40" s="31" t="s">
        <v>42</v>
      </c>
      <c r="B40" s="60">
        <v>16417.004439190725</v>
      </c>
      <c r="C40" s="61">
        <v>1294.96723</v>
      </c>
      <c r="D40" s="61">
        <v>913.24368000000004</v>
      </c>
      <c r="E40" s="52">
        <v>826.19093999999996</v>
      </c>
      <c r="F40" s="55">
        <v>278662.92943762348</v>
      </c>
      <c r="G40" s="55">
        <v>23358.02191833502</v>
      </c>
      <c r="H40" s="55">
        <v>20906.043227042985</v>
      </c>
      <c r="I40" s="55">
        <v>18358.349445455013</v>
      </c>
      <c r="P40" s="93"/>
      <c r="Q40" s="93"/>
      <c r="R40" s="94"/>
      <c r="S40" s="94"/>
    </row>
    <row r="41" spans="1:19" s="1" customFormat="1">
      <c r="A41" s="19" t="s">
        <v>41</v>
      </c>
      <c r="B41" s="59">
        <f t="shared" ref="B41:I41" si="9">B42+B43</f>
        <v>65782.750469999999</v>
      </c>
      <c r="C41" s="59">
        <f t="shared" si="9"/>
        <v>6107.0512099999978</v>
      </c>
      <c r="D41" s="59">
        <f t="shared" si="9"/>
        <v>6167.3512799999999</v>
      </c>
      <c r="E41" s="59">
        <f t="shared" si="9"/>
        <v>6075.2033938169243</v>
      </c>
      <c r="F41" s="26">
        <f t="shared" si="9"/>
        <v>279416.42169010954</v>
      </c>
      <c r="G41" s="26">
        <f t="shared" si="9"/>
        <v>24885.102236464569</v>
      </c>
      <c r="H41" s="26">
        <f t="shared" si="9"/>
        <v>24296.368031280486</v>
      </c>
      <c r="I41" s="26">
        <f t="shared" si="9"/>
        <v>22808.40216426269</v>
      </c>
    </row>
    <row r="42" spans="1:19" s="1" customFormat="1">
      <c r="A42" s="16" t="s">
        <v>40</v>
      </c>
      <c r="B42" s="52">
        <v>53013.858869999996</v>
      </c>
      <c r="C42" s="52">
        <v>4870.1852199999985</v>
      </c>
      <c r="D42" s="52">
        <v>4877.0381600000001</v>
      </c>
      <c r="E42" s="52">
        <v>4730.0673399999996</v>
      </c>
      <c r="F42" s="62">
        <v>220183.3287174264</v>
      </c>
      <c r="G42" s="62">
        <v>21041.473552083695</v>
      </c>
      <c r="H42" s="53">
        <v>18450.273040930773</v>
      </c>
      <c r="I42" s="53">
        <v>17341.996445479828</v>
      </c>
    </row>
    <row r="43" spans="1:19" s="1" customFormat="1">
      <c r="A43" s="19" t="s">
        <v>39</v>
      </c>
      <c r="B43" s="59">
        <f>B44+B45</f>
        <v>12768.891599999999</v>
      </c>
      <c r="C43" s="59">
        <f t="shared" ref="C43:I43" si="10">C44+C45</f>
        <v>1236.8659899999998</v>
      </c>
      <c r="D43" s="59">
        <f t="shared" si="10"/>
        <v>1290.31312</v>
      </c>
      <c r="E43" s="59">
        <f t="shared" si="10"/>
        <v>1345.1360538169245</v>
      </c>
      <c r="F43" s="26">
        <f t="shared" si="10"/>
        <v>59233.092972683138</v>
      </c>
      <c r="G43" s="26">
        <f t="shared" si="10"/>
        <v>3843.6286843808753</v>
      </c>
      <c r="H43" s="26">
        <f t="shared" si="10"/>
        <v>5846.0949903497121</v>
      </c>
      <c r="I43" s="26">
        <f t="shared" si="10"/>
        <v>5466.4057187828603</v>
      </c>
    </row>
    <row r="44" spans="1:19" s="1" customFormat="1">
      <c r="A44" s="16" t="s">
        <v>38</v>
      </c>
      <c r="B44" s="63">
        <v>1116.1591026799999</v>
      </c>
      <c r="C44" s="63">
        <v>74.481189999999998</v>
      </c>
      <c r="D44" s="64">
        <v>83.894887640000007</v>
      </c>
      <c r="E44" s="64">
        <v>77.718040000000002</v>
      </c>
      <c r="F44" s="62">
        <v>19546.195951503949</v>
      </c>
      <c r="G44" s="62">
        <v>1286.623537117996</v>
      </c>
      <c r="H44" s="53">
        <v>1168.8797701067913</v>
      </c>
      <c r="I44" s="53">
        <v>1038.8946583999843</v>
      </c>
    </row>
    <row r="45" spans="1:19" s="1" customFormat="1">
      <c r="A45" s="16" t="s">
        <v>37</v>
      </c>
      <c r="B45" s="63">
        <v>11652.732497319999</v>
      </c>
      <c r="C45" s="63">
        <v>1162.3847999999998</v>
      </c>
      <c r="D45" s="64">
        <v>1206.41823236</v>
      </c>
      <c r="E45" s="52">
        <v>1267.4180138169245</v>
      </c>
      <c r="F45" s="62">
        <v>39686.897021179189</v>
      </c>
      <c r="G45" s="62">
        <v>2557.0051472628793</v>
      </c>
      <c r="H45" s="53">
        <v>4677.2152202429206</v>
      </c>
      <c r="I45" s="53">
        <v>4427.5110603828762</v>
      </c>
    </row>
    <row r="46" spans="1:19" s="1" customFormat="1">
      <c r="A46" s="19" t="s">
        <v>36</v>
      </c>
      <c r="B46" s="59">
        <f>B47+B48</f>
        <v>6999.1221100000002</v>
      </c>
      <c r="C46" s="59">
        <f t="shared" ref="C46:I46" si="11">C47+C48</f>
        <v>577</v>
      </c>
      <c r="D46" s="59">
        <f t="shared" si="11"/>
        <v>561.89</v>
      </c>
      <c r="E46" s="59">
        <f t="shared" si="11"/>
        <v>586.94000000000017</v>
      </c>
      <c r="F46" s="26">
        <f>F47+F48</f>
        <v>6650332.5654518325</v>
      </c>
      <c r="G46" s="26">
        <f t="shared" si="11"/>
        <v>533223</v>
      </c>
      <c r="H46" s="26">
        <f t="shared" si="11"/>
        <v>550934.65</v>
      </c>
      <c r="I46" s="26">
        <f t="shared" si="11"/>
        <v>581119.63</v>
      </c>
    </row>
    <row r="47" spans="1:19" s="1" customFormat="1">
      <c r="A47" s="16" t="s">
        <v>35</v>
      </c>
      <c r="B47" s="64">
        <v>6999.1221100000002</v>
      </c>
      <c r="C47" s="63">
        <v>577</v>
      </c>
      <c r="D47" s="64">
        <v>561.89</v>
      </c>
      <c r="E47" s="64">
        <v>586.94000000000017</v>
      </c>
      <c r="F47" s="53">
        <v>6650332.5654518325</v>
      </c>
      <c r="G47" s="62">
        <v>533223</v>
      </c>
      <c r="H47" s="53">
        <v>550934.65</v>
      </c>
      <c r="I47" s="53">
        <v>581119.63</v>
      </c>
    </row>
    <row r="48" spans="1:19" s="1" customFormat="1">
      <c r="A48" s="16" t="s">
        <v>34</v>
      </c>
      <c r="B48" s="52">
        <v>0</v>
      </c>
      <c r="C48" s="52">
        <v>0</v>
      </c>
      <c r="D48" s="52">
        <v>0</v>
      </c>
      <c r="E48" s="52">
        <v>0</v>
      </c>
      <c r="F48" s="53">
        <v>0</v>
      </c>
      <c r="G48" s="53">
        <v>0</v>
      </c>
      <c r="H48" s="53">
        <v>0</v>
      </c>
      <c r="I48" s="53">
        <v>0</v>
      </c>
    </row>
    <row r="49" spans="1:9" s="1" customFormat="1">
      <c r="A49" s="24" t="s">
        <v>84</v>
      </c>
      <c r="B49" s="59">
        <f>B22+B30+B34+B41+B46</f>
        <v>724689.03292000003</v>
      </c>
      <c r="C49" s="59">
        <f t="shared" ref="C49:H49" si="12">C22+C30+C34+C41+C46</f>
        <v>65022.228109999996</v>
      </c>
      <c r="D49" s="59">
        <f>D22+D30+D34+D41+D46</f>
        <v>99308.948099999994</v>
      </c>
      <c r="E49" s="59">
        <f>E22+E30+E34+E41+E46</f>
        <v>97505.677193816926</v>
      </c>
      <c r="F49" s="56">
        <f>F22+F30+F34+F41+F46</f>
        <v>52394049.012742892</v>
      </c>
      <c r="G49" s="56">
        <f t="shared" si="12"/>
        <v>4356440.545908845</v>
      </c>
      <c r="H49" s="56">
        <f t="shared" si="12"/>
        <v>5435696.3736676574</v>
      </c>
      <c r="I49" s="56">
        <f>I22+I30+I34+I41+I46</f>
        <v>5412387.0776945828</v>
      </c>
    </row>
    <row r="50" spans="1:9" s="1" customFormat="1">
      <c r="A50" s="24" t="s">
        <v>33</v>
      </c>
      <c r="B50" s="59">
        <f>B18+B22+B30+B34+B41+B46</f>
        <v>726767.42472000001</v>
      </c>
      <c r="C50" s="59">
        <f t="shared" ref="C50:I50" si="13">C18+C22+C30+C34+C41+C46</f>
        <v>65194.368109999996</v>
      </c>
      <c r="D50" s="59">
        <f t="shared" si="13"/>
        <v>99499.284599999999</v>
      </c>
      <c r="E50" s="59">
        <f t="shared" si="13"/>
        <v>97712.135173816932</v>
      </c>
      <c r="F50" s="56">
        <f>F18+F22+F30+F34+F41+F46</f>
        <v>181051565.48406452</v>
      </c>
      <c r="G50" s="56">
        <f t="shared" si="13"/>
        <v>15338218.545908844</v>
      </c>
      <c r="H50" s="56">
        <f t="shared" si="13"/>
        <v>16986973.234913688</v>
      </c>
      <c r="I50" s="56">
        <f t="shared" si="13"/>
        <v>17704136.56354814</v>
      </c>
    </row>
    <row r="51" spans="1:9" s="1" customFormat="1">
      <c r="A51" s="24" t="s">
        <v>32</v>
      </c>
      <c r="B51" s="59">
        <f>B18+B22+B30+B34+B41</f>
        <v>719768.30261000001</v>
      </c>
      <c r="C51" s="59">
        <f t="shared" ref="C51:I51" si="14">C18+C22+C30+C34+C41</f>
        <v>64617.368109999996</v>
      </c>
      <c r="D51" s="59">
        <f t="shared" si="14"/>
        <v>98937.3946</v>
      </c>
      <c r="E51" s="59">
        <f t="shared" si="14"/>
        <v>97125.19517381693</v>
      </c>
      <c r="F51" s="56">
        <f>F18+F22+F30+F34+F41</f>
        <v>174401232.91861269</v>
      </c>
      <c r="G51" s="56">
        <f t="shared" si="14"/>
        <v>14804995.545908844</v>
      </c>
      <c r="H51" s="56">
        <f t="shared" si="14"/>
        <v>16436038.58491369</v>
      </c>
      <c r="I51" s="56">
        <f t="shared" si="14"/>
        <v>17123016.933548141</v>
      </c>
    </row>
    <row r="52" spans="1:9" s="1" customFormat="1">
      <c r="A52" s="97" t="s">
        <v>31</v>
      </c>
      <c r="B52" s="97"/>
      <c r="C52" s="97"/>
      <c r="D52" s="97"/>
      <c r="E52" s="97"/>
      <c r="F52" s="97"/>
      <c r="G52" s="97"/>
      <c r="H52" s="97"/>
      <c r="I52" s="97"/>
    </row>
    <row r="53" spans="1:9" s="1" customFormat="1">
      <c r="A53" s="98"/>
      <c r="B53" s="98" t="s">
        <v>30</v>
      </c>
      <c r="C53" s="98"/>
      <c r="D53" s="98"/>
      <c r="E53" s="98"/>
      <c r="F53" s="98" t="s">
        <v>29</v>
      </c>
      <c r="G53" s="98"/>
      <c r="H53" s="98"/>
      <c r="I53" s="98"/>
    </row>
    <row r="54" spans="1:9" s="1" customFormat="1" ht="12.75" customHeight="1">
      <c r="A54" s="98"/>
      <c r="B54" s="99" t="s">
        <v>82</v>
      </c>
      <c r="C54" s="100" t="s">
        <v>91</v>
      </c>
      <c r="D54" s="85">
        <v>2022</v>
      </c>
      <c r="E54" s="85">
        <v>2022</v>
      </c>
      <c r="F54" s="99" t="s">
        <v>82</v>
      </c>
      <c r="G54" s="100" t="s">
        <v>91</v>
      </c>
      <c r="H54" s="85">
        <v>2022</v>
      </c>
      <c r="I54" s="85">
        <v>2022</v>
      </c>
    </row>
    <row r="55" spans="1:9" s="1" customFormat="1">
      <c r="A55" s="98"/>
      <c r="B55" s="99"/>
      <c r="C55" s="100"/>
      <c r="D55" s="85" t="s">
        <v>85</v>
      </c>
      <c r="E55" s="85" t="s">
        <v>92</v>
      </c>
      <c r="F55" s="99"/>
      <c r="G55" s="100"/>
      <c r="H55" s="85" t="s">
        <v>85</v>
      </c>
      <c r="I55" s="85" t="s">
        <v>92</v>
      </c>
    </row>
    <row r="56" spans="1:9" s="1" customFormat="1">
      <c r="A56" s="98"/>
      <c r="B56" s="79">
        <v>1</v>
      </c>
      <c r="C56" s="79">
        <v>2</v>
      </c>
      <c r="D56" s="79">
        <v>3</v>
      </c>
      <c r="E56" s="79">
        <v>4</v>
      </c>
      <c r="F56" s="79">
        <v>1</v>
      </c>
      <c r="G56" s="79">
        <v>2</v>
      </c>
      <c r="H56" s="79">
        <v>3</v>
      </c>
      <c r="I56" s="79">
        <v>4</v>
      </c>
    </row>
    <row r="57" spans="1:9" s="1" customFormat="1" ht="12.75" customHeight="1">
      <c r="A57" s="13" t="s">
        <v>28</v>
      </c>
      <c r="B57" s="12"/>
      <c r="C57" s="12"/>
      <c r="D57" s="12"/>
      <c r="E57" s="12"/>
      <c r="F57" s="12"/>
      <c r="G57" s="12"/>
      <c r="H57" s="12"/>
      <c r="I57" s="12"/>
    </row>
    <row r="58" spans="1:9" s="1" customFormat="1">
      <c r="A58" s="22" t="s">
        <v>27</v>
      </c>
      <c r="B58" s="8">
        <f>B59+B60</f>
        <v>506842.31176429999</v>
      </c>
      <c r="C58" s="8">
        <f t="shared" ref="C58:I58" si="15">C59+C60</f>
        <v>45548.534520000001</v>
      </c>
      <c r="D58" s="8">
        <f t="shared" si="15"/>
        <v>78248.760020000002</v>
      </c>
      <c r="E58" s="8">
        <f t="shared" si="15"/>
        <v>79124.187143699994</v>
      </c>
      <c r="F58" s="34">
        <f t="shared" si="15"/>
        <v>14961370.916007327</v>
      </c>
      <c r="G58" s="34">
        <f t="shared" si="15"/>
        <v>1324007.6631535396</v>
      </c>
      <c r="H58" s="34">
        <f t="shared" si="15"/>
        <v>1981459.3269531305</v>
      </c>
      <c r="I58" s="34">
        <f t="shared" si="15"/>
        <v>1992072.4293101206</v>
      </c>
    </row>
    <row r="59" spans="1:9" s="1" customFormat="1">
      <c r="A59" s="16" t="s">
        <v>26</v>
      </c>
      <c r="B59" s="70">
        <v>40805.690611999999</v>
      </c>
      <c r="C59" s="35">
        <v>3732.9680600000002</v>
      </c>
      <c r="D59" s="35">
        <v>5473.1126100000001</v>
      </c>
      <c r="E59" s="23">
        <v>5342.5896599999996</v>
      </c>
      <c r="F59" s="69">
        <v>2726363.42692537</v>
      </c>
      <c r="G59" s="36">
        <v>239989.36459379326</v>
      </c>
      <c r="H59" s="36">
        <v>351598.05679156631</v>
      </c>
      <c r="I59" s="69">
        <v>354972.51655712386</v>
      </c>
    </row>
    <row r="60" spans="1:9" s="1" customFormat="1">
      <c r="A60" s="16" t="s">
        <v>25</v>
      </c>
      <c r="B60" s="23">
        <v>466036.62115229998</v>
      </c>
      <c r="C60" s="23">
        <v>41815.566460000002</v>
      </c>
      <c r="D60" s="23">
        <v>72775.647410000005</v>
      </c>
      <c r="E60" s="23">
        <v>73781.597483699996</v>
      </c>
      <c r="F60" s="69">
        <v>12235007.489081956</v>
      </c>
      <c r="G60" s="69">
        <v>1084018.2985597465</v>
      </c>
      <c r="H60" s="69">
        <v>1629861.2701615642</v>
      </c>
      <c r="I60" s="69">
        <v>1637099.9127529969</v>
      </c>
    </row>
    <row r="61" spans="1:9" s="1" customFormat="1" ht="25.5">
      <c r="A61" s="22" t="s">
        <v>24</v>
      </c>
      <c r="B61" s="8">
        <f t="shared" ref="B61:I61" si="16">B62+B63</f>
        <v>40726.589847099996</v>
      </c>
      <c r="C61" s="8">
        <f t="shared" si="16"/>
        <v>3318.5857299999998</v>
      </c>
      <c r="D61" s="8">
        <f t="shared" si="16"/>
        <v>3628.0262600000001</v>
      </c>
      <c r="E61" s="8">
        <f t="shared" si="16"/>
        <v>3496.0377199999998</v>
      </c>
      <c r="F61" s="34">
        <f t="shared" si="16"/>
        <v>83159995.764477015</v>
      </c>
      <c r="G61" s="34">
        <f t="shared" si="16"/>
        <v>7010707.36555079</v>
      </c>
      <c r="H61" s="34">
        <f t="shared" si="16"/>
        <v>7182384.2328433273</v>
      </c>
      <c r="I61" s="34">
        <f t="shared" si="16"/>
        <v>7818605.3926977133</v>
      </c>
    </row>
    <row r="62" spans="1:9" s="1" customFormat="1">
      <c r="A62" s="7" t="s">
        <v>23</v>
      </c>
      <c r="B62" s="35">
        <v>9583.3223170999991</v>
      </c>
      <c r="C62" s="35">
        <v>790.68668000000002</v>
      </c>
      <c r="D62" s="70">
        <v>873.32484999999997</v>
      </c>
      <c r="E62" s="35">
        <v>870.33339999999998</v>
      </c>
      <c r="F62" s="41">
        <v>52142582.30522114</v>
      </c>
      <c r="G62" s="41">
        <v>4464586.9319166224</v>
      </c>
      <c r="H62" s="83">
        <v>4126601.8371698391</v>
      </c>
      <c r="I62" s="41">
        <v>4606598.1978434538</v>
      </c>
    </row>
    <row r="63" spans="1:9" s="1" customFormat="1">
      <c r="A63" s="7" t="s">
        <v>22</v>
      </c>
      <c r="B63" s="35">
        <v>31143.267529999997</v>
      </c>
      <c r="C63" s="35">
        <v>2527.89905</v>
      </c>
      <c r="D63" s="70">
        <v>2754.7014100000001</v>
      </c>
      <c r="E63" s="35">
        <v>2625.7043199999998</v>
      </c>
      <c r="F63" s="41">
        <v>31017413.459255882</v>
      </c>
      <c r="G63" s="41">
        <v>2546120.433634168</v>
      </c>
      <c r="H63" s="83">
        <v>3055782.3956734883</v>
      </c>
      <c r="I63" s="41">
        <v>3212007.1948542595</v>
      </c>
    </row>
    <row r="64" spans="1:9" s="1" customFormat="1">
      <c r="A64" s="13" t="s">
        <v>21</v>
      </c>
      <c r="B64" s="21"/>
      <c r="C64" s="21"/>
      <c r="D64" s="20"/>
      <c r="E64" s="20"/>
      <c r="F64" s="39"/>
      <c r="G64" s="39"/>
      <c r="H64" s="40"/>
      <c r="I64" s="40"/>
    </row>
    <row r="65" spans="1:19" s="1" customFormat="1">
      <c r="A65" s="19" t="s">
        <v>20</v>
      </c>
      <c r="B65" s="8">
        <f t="shared" ref="B65:I65" si="17">B66+B67+B68</f>
        <v>65240.433819999998</v>
      </c>
      <c r="C65" s="8">
        <f>C66+C67+C68</f>
        <v>5687.5737899999995</v>
      </c>
      <c r="D65" s="8">
        <f t="shared" si="17"/>
        <v>6122.2427400000006</v>
      </c>
      <c r="E65" s="8">
        <f>E66+E67+E68</f>
        <v>5606.5729199999996</v>
      </c>
      <c r="F65" s="34">
        <f t="shared" si="17"/>
        <v>3111945.8905645148</v>
      </c>
      <c r="G65" s="34">
        <f t="shared" si="17"/>
        <v>271730.21793450636</v>
      </c>
      <c r="H65" s="34">
        <f t="shared" si="17"/>
        <v>291666.71088766295</v>
      </c>
      <c r="I65" s="34">
        <f t="shared" si="17"/>
        <v>265203.56887388893</v>
      </c>
    </row>
    <row r="66" spans="1:19" s="1" customFormat="1">
      <c r="A66" s="16" t="s">
        <v>19</v>
      </c>
      <c r="B66" s="6">
        <v>62.372780000000006</v>
      </c>
      <c r="C66" s="6">
        <v>5.45</v>
      </c>
      <c r="D66" s="6">
        <v>7.6740199999999996</v>
      </c>
      <c r="E66" s="6">
        <v>7.5925700000000003</v>
      </c>
      <c r="F66" s="41">
        <v>3130.2990601579904</v>
      </c>
      <c r="G66" s="41">
        <v>276</v>
      </c>
      <c r="H66" s="41">
        <v>374.65222822199996</v>
      </c>
      <c r="I66" s="41">
        <v>366.84163579200003</v>
      </c>
    </row>
    <row r="67" spans="1:19" s="1" customFormat="1">
      <c r="A67" s="16" t="s">
        <v>18</v>
      </c>
      <c r="B67" s="6">
        <v>64851.61116</v>
      </c>
      <c r="C67" s="6">
        <v>5653.67886</v>
      </c>
      <c r="D67" s="6">
        <v>6076.0908399999998</v>
      </c>
      <c r="E67" s="6">
        <v>5566.6192099999998</v>
      </c>
      <c r="F67" s="41">
        <v>3097739.1405132604</v>
      </c>
      <c r="G67" s="41">
        <v>270515.08824096998</v>
      </c>
      <c r="H67" s="41">
        <v>290079.64295014692</v>
      </c>
      <c r="I67" s="41">
        <v>263748.15747489897</v>
      </c>
    </row>
    <row r="68" spans="1:19" s="1" customFormat="1">
      <c r="A68" s="16" t="s">
        <v>17</v>
      </c>
      <c r="B68" s="6">
        <v>326.44988000000001</v>
      </c>
      <c r="C68" s="6">
        <v>28.444930000000003</v>
      </c>
      <c r="D68" s="6">
        <v>38.477879999999999</v>
      </c>
      <c r="E68" s="6">
        <v>32.361139999999999</v>
      </c>
      <c r="F68" s="41">
        <v>11076.45099109647</v>
      </c>
      <c r="G68" s="41">
        <v>939.12969353639994</v>
      </c>
      <c r="H68" s="41">
        <v>1212.4157092940427</v>
      </c>
      <c r="I68" s="41">
        <v>1088.5697631979999</v>
      </c>
    </row>
    <row r="69" spans="1:19" s="1" customFormat="1">
      <c r="A69" s="19" t="s">
        <v>16</v>
      </c>
      <c r="B69" s="8">
        <f t="shared" ref="B69:G69" si="18">B70+B71</f>
        <v>91.16925999999998</v>
      </c>
      <c r="C69" s="8">
        <f t="shared" si="18"/>
        <v>4.8208500000000001</v>
      </c>
      <c r="D69" s="8">
        <f>D70+D71</f>
        <v>2.1545700000000001</v>
      </c>
      <c r="E69" s="8">
        <f>E70+E71</f>
        <v>2.29779</v>
      </c>
      <c r="F69" s="34">
        <f t="shared" si="18"/>
        <v>728.45299749499964</v>
      </c>
      <c r="G69" s="34">
        <f t="shared" si="18"/>
        <v>62.641388449999994</v>
      </c>
      <c r="H69" s="95">
        <f>H70+H71</f>
        <v>22.323410032400005</v>
      </c>
      <c r="I69" s="95">
        <f>I70+I71</f>
        <v>23.319727469</v>
      </c>
    </row>
    <row r="70" spans="1:19" s="18" customFormat="1">
      <c r="A70" s="16" t="s">
        <v>15</v>
      </c>
      <c r="B70" s="72">
        <v>79.421369999999982</v>
      </c>
      <c r="C70" s="72">
        <v>4.1399999999999997</v>
      </c>
      <c r="D70" s="72">
        <v>2.1230199999999999</v>
      </c>
      <c r="E70" s="73">
        <v>2.2751399999999999</v>
      </c>
      <c r="F70" s="74">
        <v>557.14148935699995</v>
      </c>
      <c r="G70" s="74">
        <v>39</v>
      </c>
      <c r="H70" s="74">
        <v>22.120410277000005</v>
      </c>
      <c r="I70" s="71">
        <v>23.217493419</v>
      </c>
      <c r="K70" s="1"/>
      <c r="L70" s="1"/>
      <c r="M70" s="1"/>
      <c r="N70" s="1"/>
      <c r="P70" s="1"/>
      <c r="Q70" s="1"/>
      <c r="R70" s="1"/>
      <c r="S70" s="1"/>
    </row>
    <row r="71" spans="1:19" s="1" customFormat="1">
      <c r="A71" s="16" t="s">
        <v>14</v>
      </c>
      <c r="B71" s="70">
        <v>11.74789</v>
      </c>
      <c r="C71" s="70">
        <v>0.68084999999999996</v>
      </c>
      <c r="D71" s="73">
        <v>3.1550000000000002E-2</v>
      </c>
      <c r="E71" s="73">
        <v>2.265E-2</v>
      </c>
      <c r="F71" s="75">
        <v>171.31150813799971</v>
      </c>
      <c r="G71" s="75">
        <v>23.641388449999997</v>
      </c>
      <c r="H71" s="71">
        <v>0.20299975540000001</v>
      </c>
      <c r="I71" s="71">
        <v>0.10223405000000001</v>
      </c>
    </row>
    <row r="72" spans="1:19" s="1" customFormat="1">
      <c r="A72" s="17" t="s">
        <v>13</v>
      </c>
      <c r="B72" s="3">
        <f t="shared" ref="B72:I72" si="19">B73</f>
        <v>11126.039999999999</v>
      </c>
      <c r="C72" s="3">
        <f t="shared" si="19"/>
        <v>925.63</v>
      </c>
      <c r="D72" s="3">
        <f t="shared" si="19"/>
        <v>1156.1599999999996</v>
      </c>
      <c r="E72" s="3">
        <f t="shared" si="19"/>
        <v>944.92000000000007</v>
      </c>
      <c r="F72" s="34">
        <f t="shared" si="19"/>
        <v>299776.23999999993</v>
      </c>
      <c r="G72" s="34">
        <f t="shared" si="19"/>
        <v>25112</v>
      </c>
      <c r="H72" s="34">
        <f t="shared" si="19"/>
        <v>30462.95</v>
      </c>
      <c r="I72" s="34">
        <f t="shared" si="19"/>
        <v>25540.739999999998</v>
      </c>
    </row>
    <row r="73" spans="1:19" s="14" customFormat="1">
      <c r="A73" s="16" t="s">
        <v>12</v>
      </c>
      <c r="B73" s="15">
        <v>11126.039999999999</v>
      </c>
      <c r="C73" s="15">
        <v>925.63</v>
      </c>
      <c r="D73" s="15">
        <v>1156.1599999999996</v>
      </c>
      <c r="E73" s="15">
        <v>944.92000000000007</v>
      </c>
      <c r="F73" s="42">
        <v>299776.23999999993</v>
      </c>
      <c r="G73" s="44">
        <v>25112</v>
      </c>
      <c r="H73" s="42">
        <v>30462.95</v>
      </c>
      <c r="I73" s="42">
        <v>25540.739999999998</v>
      </c>
    </row>
    <row r="74" spans="1:19" s="1" customFormat="1">
      <c r="A74" s="97" t="s">
        <v>11</v>
      </c>
      <c r="B74" s="97"/>
      <c r="C74" s="97"/>
      <c r="D74" s="97"/>
      <c r="E74" s="97"/>
    </row>
    <row r="75" spans="1:19" s="1" customFormat="1" ht="12.75" customHeight="1">
      <c r="A75" s="98"/>
      <c r="B75" s="99" t="s">
        <v>83</v>
      </c>
      <c r="C75" s="100" t="s">
        <v>91</v>
      </c>
      <c r="D75" s="85">
        <v>2022</v>
      </c>
      <c r="E75" s="85">
        <v>2022</v>
      </c>
    </row>
    <row r="76" spans="1:19" s="1" customFormat="1">
      <c r="A76" s="98"/>
      <c r="B76" s="99"/>
      <c r="C76" s="100"/>
      <c r="D76" s="85" t="s">
        <v>85</v>
      </c>
      <c r="E76" s="85" t="s">
        <v>92</v>
      </c>
    </row>
    <row r="77" spans="1:19" s="1" customFormat="1">
      <c r="A77" s="98"/>
      <c r="B77" s="43">
        <v>1</v>
      </c>
      <c r="C77" s="43">
        <v>2</v>
      </c>
      <c r="D77" s="43">
        <v>3</v>
      </c>
      <c r="E77" s="43">
        <v>4</v>
      </c>
    </row>
    <row r="78" spans="1:19" s="1" customFormat="1">
      <c r="A78" s="13" t="s">
        <v>10</v>
      </c>
      <c r="B78" s="12"/>
      <c r="C78" s="12"/>
      <c r="D78" s="12"/>
      <c r="E78" s="12"/>
    </row>
    <row r="79" spans="1:19" s="1" customFormat="1">
      <c r="A79" s="4" t="s">
        <v>9</v>
      </c>
      <c r="B79" s="3">
        <f>B80+B81</f>
        <v>9912.93037</v>
      </c>
      <c r="C79" s="3">
        <f>C80+C81</f>
        <v>10015.9</v>
      </c>
      <c r="D79" s="3">
        <f t="shared" ref="D79:E79" si="20">D80+D81</f>
        <v>10235.99418</v>
      </c>
      <c r="E79" s="3">
        <f t="shared" si="20"/>
        <v>10283.92477</v>
      </c>
    </row>
    <row r="80" spans="1:19" s="1" customFormat="1">
      <c r="A80" s="7" t="s">
        <v>8</v>
      </c>
      <c r="B80" s="38">
        <v>736.27329999999995</v>
      </c>
      <c r="C80" s="38">
        <v>675.83</v>
      </c>
      <c r="D80" s="6">
        <v>793.67754000000002</v>
      </c>
      <c r="E80" s="86">
        <v>806.64688000000001</v>
      </c>
    </row>
    <row r="81" spans="1:5" s="1" customFormat="1">
      <c r="A81" s="7" t="s">
        <v>7</v>
      </c>
      <c r="B81" s="38">
        <v>9176.6570699999993</v>
      </c>
      <c r="C81" s="38">
        <v>9340.07</v>
      </c>
      <c r="D81" s="6">
        <v>9442.3166399999991</v>
      </c>
      <c r="E81" s="6">
        <v>9477.2778899999994</v>
      </c>
    </row>
    <row r="82" spans="1:5" s="1" customFormat="1">
      <c r="A82" s="10" t="s">
        <v>6</v>
      </c>
      <c r="B82" s="8">
        <f t="shared" ref="B82:E82" si="21">B83+B84</f>
        <v>15553.688900000001</v>
      </c>
      <c r="C82" s="8">
        <f t="shared" si="21"/>
        <v>14832.432708299999</v>
      </c>
      <c r="D82" s="8">
        <f t="shared" si="21"/>
        <v>15985.591830000001</v>
      </c>
      <c r="E82" s="8">
        <f t="shared" si="21"/>
        <v>16098.297070000001</v>
      </c>
    </row>
    <row r="83" spans="1:5" s="1" customFormat="1">
      <c r="A83" s="9" t="s">
        <v>5</v>
      </c>
      <c r="B83" s="38">
        <v>12787.926240000001</v>
      </c>
      <c r="C83" s="38">
        <v>12318.1775483</v>
      </c>
      <c r="D83" s="38">
        <v>13195.92302</v>
      </c>
      <c r="E83" s="38">
        <v>13269.81393</v>
      </c>
    </row>
    <row r="84" spans="1:5" s="1" customFormat="1">
      <c r="A84" s="9" t="s">
        <v>4</v>
      </c>
      <c r="B84" s="38">
        <v>2765.7626599999999</v>
      </c>
      <c r="C84" s="38">
        <v>2514.2551599999997</v>
      </c>
      <c r="D84" s="38">
        <v>2789.6688100000001</v>
      </c>
      <c r="E84" s="38">
        <v>2828.4831399999998</v>
      </c>
    </row>
    <row r="85" spans="1:5" s="1" customFormat="1">
      <c r="A85" s="4" t="s">
        <v>78</v>
      </c>
      <c r="B85" s="8">
        <f t="shared" ref="B85:C85" si="22">B86+B87</f>
        <v>2.5173999999999999</v>
      </c>
      <c r="C85" s="8">
        <f t="shared" si="22"/>
        <v>2.42</v>
      </c>
      <c r="D85" s="8">
        <f>D86+D87</f>
        <v>2.5544199999999999</v>
      </c>
      <c r="E85" s="8">
        <f>E86+E87</f>
        <v>2.55376</v>
      </c>
    </row>
    <row r="86" spans="1:5" s="1" customFormat="1">
      <c r="A86" s="7" t="s">
        <v>79</v>
      </c>
      <c r="B86" s="45">
        <v>2.20241</v>
      </c>
      <c r="C86" s="45">
        <v>2.13</v>
      </c>
      <c r="D86" s="46">
        <v>2.2014999999999998</v>
      </c>
      <c r="E86" s="6">
        <v>2.1979600000000001</v>
      </c>
    </row>
    <row r="87" spans="1:5" s="1" customFormat="1">
      <c r="A87" s="7" t="s">
        <v>3</v>
      </c>
      <c r="B87" s="45">
        <v>0.31498999999999999</v>
      </c>
      <c r="C87" s="6">
        <v>0.28999999999999998</v>
      </c>
      <c r="D87" s="6">
        <v>0.35292000000000001</v>
      </c>
      <c r="E87" s="6">
        <v>0.35580000000000001</v>
      </c>
    </row>
    <row r="88" spans="1:5" s="1" customFormat="1">
      <c r="A88" s="5" t="s">
        <v>2</v>
      </c>
      <c r="B88" s="3">
        <v>9.158339999999999</v>
      </c>
      <c r="C88" s="3">
        <v>6.9310900000000002</v>
      </c>
      <c r="D88" s="3">
        <v>12.90549</v>
      </c>
      <c r="E88" s="3">
        <v>13.34449</v>
      </c>
    </row>
    <row r="89" spans="1:5" s="1" customFormat="1">
      <c r="A89" s="4" t="s">
        <v>1</v>
      </c>
      <c r="B89" s="3">
        <v>60.701419999999999</v>
      </c>
      <c r="C89" s="3">
        <v>52.92</v>
      </c>
      <c r="D89" s="3">
        <v>72.110919999999993</v>
      </c>
      <c r="E89" s="3">
        <v>73.516810000000007</v>
      </c>
    </row>
    <row r="90" spans="1:5" s="1" customFormat="1">
      <c r="A90" s="5" t="s">
        <v>0</v>
      </c>
      <c r="B90" s="3">
        <v>49.717790000000001</v>
      </c>
      <c r="C90" s="3">
        <v>45.413699999999999</v>
      </c>
      <c r="D90" s="3">
        <v>47.19014</v>
      </c>
      <c r="E90" s="3">
        <v>48.248640000000002</v>
      </c>
    </row>
    <row r="91" spans="1:5" s="1" customFormat="1">
      <c r="A91" s="5" t="s">
        <v>70</v>
      </c>
      <c r="B91" s="3">
        <v>1727.3361500000001</v>
      </c>
      <c r="C91" s="3">
        <v>1373.33</v>
      </c>
      <c r="D91" s="3">
        <v>2253.2271099999998</v>
      </c>
      <c r="E91" s="3">
        <v>2302.8729699999999</v>
      </c>
    </row>
    <row r="92" spans="1:5" s="1" customFormat="1">
      <c r="A92" s="97" t="s">
        <v>90</v>
      </c>
      <c r="B92" s="97"/>
      <c r="C92" s="97"/>
      <c r="D92" s="97"/>
      <c r="E92" s="97"/>
    </row>
    <row r="93" spans="1:5" s="1" customFormat="1" ht="75">
      <c r="A93" s="88"/>
      <c r="B93" s="89" t="s">
        <v>86</v>
      </c>
      <c r="C93" s="89" t="s">
        <v>87</v>
      </c>
      <c r="D93" s="90" t="s">
        <v>88</v>
      </c>
      <c r="E93" s="90" t="s">
        <v>89</v>
      </c>
    </row>
    <row r="94" spans="1:5" s="1" customFormat="1">
      <c r="A94" s="82" t="s">
        <v>96</v>
      </c>
      <c r="B94" s="37">
        <v>1.7149000000000001</v>
      </c>
      <c r="C94" s="37">
        <v>249.42306497617002</v>
      </c>
      <c r="D94" s="84">
        <v>58177.40870604699</v>
      </c>
      <c r="E94" s="37" t="s">
        <v>95</v>
      </c>
    </row>
    <row r="95" spans="1:5" s="1" customFormat="1">
      <c r="A95" s="82" t="s">
        <v>94</v>
      </c>
      <c r="B95" s="37">
        <v>1.7935700000000001</v>
      </c>
      <c r="C95" s="37">
        <v>219.73065952300001</v>
      </c>
      <c r="D95" s="84">
        <v>59533.352938552714</v>
      </c>
      <c r="E95" s="37" t="s">
        <v>95</v>
      </c>
    </row>
    <row r="96" spans="1:5" s="1" customFormat="1">
      <c r="A96" s="82" t="s">
        <v>93</v>
      </c>
      <c r="B96" s="37">
        <v>2.05952</v>
      </c>
      <c r="C96" s="37">
        <v>257.04292809999998</v>
      </c>
      <c r="D96" s="91">
        <v>50626</v>
      </c>
      <c r="E96" s="92" t="s">
        <v>98</v>
      </c>
    </row>
    <row r="97" spans="1:9" s="47" customFormat="1" ht="66" customHeight="1">
      <c r="A97" s="101" t="s">
        <v>81</v>
      </c>
      <c r="B97" s="101"/>
      <c r="C97" s="101"/>
      <c r="D97" s="101"/>
      <c r="E97" s="101"/>
      <c r="F97" s="1"/>
      <c r="G97" s="1"/>
      <c r="H97" s="1"/>
      <c r="I97" s="1"/>
    </row>
    <row r="98" spans="1:9" ht="102.75" customHeight="1">
      <c r="A98" s="96" t="s">
        <v>97</v>
      </c>
      <c r="B98" s="96"/>
      <c r="C98" s="96"/>
      <c r="D98" s="96"/>
      <c r="E98" s="96"/>
      <c r="F98" s="11"/>
      <c r="G98" s="11"/>
      <c r="H98" s="11"/>
      <c r="I98" s="11"/>
    </row>
    <row r="99" spans="1:9" ht="12.75" customHeight="1">
      <c r="A99" s="96"/>
      <c r="B99" s="96"/>
      <c r="C99" s="96"/>
      <c r="D99" s="96"/>
      <c r="E99" s="96"/>
      <c r="G99" s="1"/>
    </row>
    <row r="100" spans="1:9">
      <c r="A100" s="96"/>
      <c r="B100" s="96"/>
      <c r="C100" s="96"/>
      <c r="D100" s="96"/>
      <c r="E100" s="96"/>
      <c r="G100" s="11"/>
    </row>
    <row r="101" spans="1:9">
      <c r="A101" s="96"/>
      <c r="B101" s="96"/>
      <c r="C101" s="96"/>
      <c r="D101" s="96"/>
      <c r="E101" s="96"/>
      <c r="G101" s="1"/>
    </row>
    <row r="102" spans="1:9">
      <c r="A102" s="96"/>
      <c r="B102" s="96"/>
      <c r="C102" s="96"/>
      <c r="D102" s="96"/>
      <c r="E102" s="96"/>
      <c r="G102" s="1"/>
    </row>
    <row r="103" spans="1:9">
      <c r="A103" s="96"/>
      <c r="B103" s="96"/>
      <c r="C103" s="96"/>
      <c r="D103" s="96"/>
      <c r="E103" s="96"/>
      <c r="G103" s="1"/>
    </row>
    <row r="104" spans="1:9">
      <c r="A104" s="96"/>
      <c r="B104" s="96"/>
      <c r="C104" s="96"/>
      <c r="D104" s="96"/>
      <c r="E104" s="96"/>
      <c r="G104" s="1"/>
    </row>
    <row r="105" spans="1:9">
      <c r="C105" s="1"/>
      <c r="G105" s="1"/>
    </row>
    <row r="106" spans="1:9">
      <c r="C106" s="1"/>
      <c r="G106" s="1"/>
    </row>
    <row r="107" spans="1:9">
      <c r="C107" s="1"/>
      <c r="G107" s="1"/>
    </row>
    <row r="108" spans="1:9">
      <c r="C108" s="1"/>
      <c r="G108" s="1"/>
    </row>
    <row r="109" spans="1:9">
      <c r="C109" s="1"/>
      <c r="G109" s="1"/>
    </row>
    <row r="110" spans="1:9">
      <c r="C110" s="1"/>
      <c r="G110" s="1"/>
    </row>
    <row r="111" spans="1:9">
      <c r="C111" s="1"/>
      <c r="G111" s="1"/>
    </row>
    <row r="112" spans="1:9">
      <c r="C112" s="1"/>
      <c r="G112" s="1"/>
    </row>
    <row r="113" spans="3:7">
      <c r="C113" s="1"/>
      <c r="G113" s="1"/>
    </row>
    <row r="114" spans="3:7">
      <c r="C114" s="1"/>
      <c r="G114" s="1"/>
    </row>
    <row r="115" spans="3:7">
      <c r="C115" s="1"/>
      <c r="G115" s="1"/>
    </row>
    <row r="116" spans="3:7">
      <c r="C116" s="1"/>
      <c r="G116" s="1"/>
    </row>
    <row r="117" spans="3:7">
      <c r="C117" s="1"/>
      <c r="G117" s="1"/>
    </row>
    <row r="118" spans="3:7">
      <c r="C118" s="1"/>
      <c r="G118" s="1"/>
    </row>
    <row r="119" spans="3:7">
      <c r="C119" s="1"/>
      <c r="G119" s="1"/>
    </row>
    <row r="120" spans="3:7">
      <c r="C120" s="1"/>
      <c r="G120" s="11"/>
    </row>
    <row r="121" spans="3:7">
      <c r="C121" s="1"/>
      <c r="G121" s="11"/>
    </row>
    <row r="122" spans="3:7">
      <c r="C122" s="1"/>
      <c r="G122" s="11"/>
    </row>
    <row r="123" spans="3:7">
      <c r="C123" s="1"/>
      <c r="G123" s="11"/>
    </row>
    <row r="124" spans="3:7">
      <c r="C124" s="1"/>
      <c r="G124" s="11"/>
    </row>
    <row r="125" spans="3:7">
      <c r="C125" s="1"/>
      <c r="G125" s="11"/>
    </row>
    <row r="126" spans="3:7">
      <c r="C126" s="1"/>
      <c r="G126" s="11"/>
    </row>
    <row r="127" spans="3:7">
      <c r="C127" s="1"/>
      <c r="G127" s="11"/>
    </row>
    <row r="128" spans="3:7">
      <c r="C128" s="1"/>
      <c r="G128" s="11"/>
    </row>
    <row r="129" spans="3:7">
      <c r="C129" s="1"/>
      <c r="G129" s="11"/>
    </row>
    <row r="130" spans="3:7">
      <c r="C130" s="1"/>
      <c r="G130" s="11"/>
    </row>
    <row r="131" spans="3:7">
      <c r="C131" s="1"/>
      <c r="G131" s="11"/>
    </row>
    <row r="132" spans="3:7">
      <c r="C132" s="1"/>
      <c r="G132" s="11"/>
    </row>
    <row r="133" spans="3:7">
      <c r="C133" s="1"/>
      <c r="G133" s="11"/>
    </row>
    <row r="134" spans="3:7">
      <c r="C134" s="1"/>
      <c r="G134" s="11"/>
    </row>
    <row r="135" spans="3:7">
      <c r="C135" s="1"/>
      <c r="G135" s="11"/>
    </row>
    <row r="136" spans="3:7">
      <c r="C136" s="1"/>
      <c r="G136" s="11"/>
    </row>
    <row r="137" spans="3:7">
      <c r="C137" s="1"/>
      <c r="G137" s="11"/>
    </row>
    <row r="138" spans="3:7">
      <c r="C138" s="1"/>
      <c r="G138" s="11"/>
    </row>
    <row r="139" spans="3:7">
      <c r="C139" s="1"/>
      <c r="G139" s="11"/>
    </row>
    <row r="140" spans="3:7">
      <c r="C140" s="1"/>
      <c r="G140" s="11"/>
    </row>
    <row r="141" spans="3:7">
      <c r="C141" s="1"/>
      <c r="G141" s="11"/>
    </row>
    <row r="142" spans="3:7">
      <c r="C142" s="1"/>
      <c r="G142" s="11"/>
    </row>
    <row r="143" spans="3:7">
      <c r="C143" s="1"/>
      <c r="G143" s="11"/>
    </row>
    <row r="144" spans="3:7">
      <c r="C144" s="1"/>
      <c r="G144" s="11"/>
    </row>
    <row r="145" spans="3:7">
      <c r="C145" s="1"/>
      <c r="G145" s="11"/>
    </row>
    <row r="146" spans="3:7">
      <c r="C146" s="1"/>
      <c r="G146" s="11"/>
    </row>
    <row r="147" spans="3:7">
      <c r="C147" s="1"/>
      <c r="G147" s="11"/>
    </row>
    <row r="148" spans="3:7">
      <c r="C148" s="1"/>
      <c r="G148" s="11"/>
    </row>
    <row r="149" spans="3:7">
      <c r="C149" s="1"/>
      <c r="G149" s="11"/>
    </row>
    <row r="150" spans="3:7">
      <c r="C150" s="1"/>
      <c r="G150" s="11"/>
    </row>
    <row r="151" spans="3:7">
      <c r="C151" s="1"/>
      <c r="G151" s="11"/>
    </row>
    <row r="152" spans="3:7">
      <c r="C152" s="1"/>
      <c r="G152" s="11"/>
    </row>
    <row r="153" spans="3:7">
      <c r="C153" s="1"/>
      <c r="G153" s="11"/>
    </row>
    <row r="154" spans="3:7">
      <c r="C154" s="1"/>
      <c r="G154" s="11"/>
    </row>
    <row r="155" spans="3:7">
      <c r="C155" s="1"/>
      <c r="G155" s="11"/>
    </row>
    <row r="156" spans="3:7">
      <c r="C156" s="1"/>
      <c r="G156" s="11"/>
    </row>
    <row r="157" spans="3:7">
      <c r="C157" s="1"/>
      <c r="G157" s="11"/>
    </row>
    <row r="158" spans="3:7">
      <c r="C158" s="1"/>
      <c r="G158" s="11"/>
    </row>
    <row r="159" spans="3:7">
      <c r="C159" s="1"/>
      <c r="G159" s="11"/>
    </row>
    <row r="160" spans="3:7">
      <c r="C160" s="1"/>
      <c r="G160" s="11"/>
    </row>
    <row r="161" spans="3:7">
      <c r="C161" s="1"/>
      <c r="G161" s="11"/>
    </row>
    <row r="162" spans="3:7">
      <c r="C162" s="1"/>
      <c r="G162" s="11"/>
    </row>
    <row r="163" spans="3:7">
      <c r="C163" s="1"/>
      <c r="G163" s="11"/>
    </row>
    <row r="164" spans="3:7">
      <c r="C164" s="1"/>
      <c r="G164" s="11"/>
    </row>
    <row r="165" spans="3:7">
      <c r="C165" s="1"/>
      <c r="G165" s="11"/>
    </row>
    <row r="166" spans="3:7">
      <c r="C166" s="1"/>
      <c r="G166" s="11"/>
    </row>
    <row r="167" spans="3:7">
      <c r="C167" s="1"/>
      <c r="G167" s="11"/>
    </row>
    <row r="168" spans="3:7">
      <c r="C168" s="1"/>
      <c r="G168" s="11"/>
    </row>
    <row r="169" spans="3:7">
      <c r="C169" s="1"/>
      <c r="G169" s="11"/>
    </row>
    <row r="170" spans="3:7">
      <c r="C170" s="1"/>
      <c r="G170" s="11"/>
    </row>
    <row r="171" spans="3:7">
      <c r="C171" s="1"/>
      <c r="G171" s="11"/>
    </row>
    <row r="172" spans="3:7">
      <c r="C172" s="1"/>
      <c r="G172" s="11"/>
    </row>
    <row r="173" spans="3:7">
      <c r="C173" s="1"/>
      <c r="G173" s="11"/>
    </row>
    <row r="174" spans="3:7">
      <c r="C174" s="1"/>
      <c r="G174" s="11"/>
    </row>
    <row r="175" spans="3:7">
      <c r="C175" s="1"/>
      <c r="G175" s="11"/>
    </row>
    <row r="176" spans="3:7">
      <c r="C176" s="1"/>
      <c r="G176" s="11"/>
    </row>
    <row r="177" spans="3:7">
      <c r="C177" s="1"/>
      <c r="G177" s="11"/>
    </row>
    <row r="178" spans="3:7">
      <c r="C178" s="1"/>
      <c r="G178" s="11"/>
    </row>
    <row r="179" spans="3:7">
      <c r="C179" s="1"/>
      <c r="G179" s="11"/>
    </row>
    <row r="180" spans="3:7">
      <c r="C180" s="1"/>
      <c r="G180" s="11"/>
    </row>
    <row r="181" spans="3:7">
      <c r="C181" s="1"/>
      <c r="G181" s="11"/>
    </row>
    <row r="182" spans="3:7">
      <c r="C182" s="1"/>
      <c r="G182" s="11"/>
    </row>
    <row r="183" spans="3:7">
      <c r="C183" s="1"/>
      <c r="G183" s="11"/>
    </row>
    <row r="184" spans="3:7">
      <c r="C184" s="1"/>
      <c r="G184" s="11"/>
    </row>
    <row r="185" spans="3:7">
      <c r="C185" s="1"/>
      <c r="G185" s="11"/>
    </row>
    <row r="186" spans="3:7">
      <c r="C186" s="1"/>
      <c r="G186" s="11"/>
    </row>
    <row r="187" spans="3:7">
      <c r="C187" s="1"/>
      <c r="G187" s="11"/>
    </row>
    <row r="188" spans="3:7">
      <c r="C188" s="1"/>
      <c r="G188" s="11"/>
    </row>
    <row r="189" spans="3:7">
      <c r="C189" s="1"/>
      <c r="G189" s="11"/>
    </row>
    <row r="190" spans="3:7">
      <c r="C190" s="1"/>
      <c r="G190" s="11"/>
    </row>
    <row r="191" spans="3:7">
      <c r="C191" s="1"/>
      <c r="G191" s="11"/>
    </row>
    <row r="192" spans="3:7">
      <c r="C192" s="1"/>
      <c r="G192" s="11"/>
    </row>
    <row r="193" spans="3:7">
      <c r="C193" s="1"/>
      <c r="G193" s="11"/>
    </row>
    <row r="194" spans="3:7">
      <c r="C194" s="1"/>
      <c r="G194" s="11"/>
    </row>
    <row r="195" spans="3:7">
      <c r="C195" s="1"/>
      <c r="G195" s="11"/>
    </row>
    <row r="196" spans="3:7">
      <c r="C196" s="1"/>
      <c r="G196" s="11"/>
    </row>
    <row r="197" spans="3:7">
      <c r="C197" s="1"/>
      <c r="G197" s="11"/>
    </row>
    <row r="198" spans="3:7">
      <c r="C198" s="1"/>
      <c r="G198" s="11"/>
    </row>
    <row r="199" spans="3:7">
      <c r="C199" s="1"/>
      <c r="G199" s="11"/>
    </row>
    <row r="200" spans="3:7">
      <c r="C200" s="1"/>
      <c r="G200" s="11"/>
    </row>
    <row r="201" spans="3:7">
      <c r="C201" s="1"/>
      <c r="G201" s="11"/>
    </row>
    <row r="202" spans="3:7">
      <c r="C202" s="1"/>
      <c r="G202" s="11"/>
    </row>
    <row r="203" spans="3:7">
      <c r="C203" s="1"/>
      <c r="G203" s="11"/>
    </row>
    <row r="204" spans="3:7">
      <c r="C204" s="1"/>
      <c r="G204" s="11"/>
    </row>
    <row r="205" spans="3:7">
      <c r="C205" s="1"/>
      <c r="G205" s="11"/>
    </row>
    <row r="206" spans="3:7">
      <c r="C206" s="1"/>
      <c r="G206" s="11"/>
    </row>
    <row r="207" spans="3:7">
      <c r="C207" s="1"/>
      <c r="G207" s="11"/>
    </row>
    <row r="208" spans="3:7">
      <c r="C208" s="1"/>
      <c r="G208" s="11"/>
    </row>
    <row r="209" spans="3:7">
      <c r="C209" s="1"/>
      <c r="G209" s="11"/>
    </row>
    <row r="210" spans="3:7">
      <c r="C210" s="1"/>
      <c r="G210" s="11"/>
    </row>
    <row r="211" spans="3:7">
      <c r="C211" s="1"/>
      <c r="G211" s="11"/>
    </row>
    <row r="212" spans="3:7">
      <c r="C212" s="1"/>
      <c r="G212" s="11"/>
    </row>
    <row r="213" spans="3:7">
      <c r="C213" s="1"/>
      <c r="G213" s="11"/>
    </row>
    <row r="214" spans="3:7">
      <c r="C214" s="1"/>
      <c r="G214" s="11"/>
    </row>
    <row r="215" spans="3:7">
      <c r="C215" s="1"/>
      <c r="G215" s="11"/>
    </row>
    <row r="216" spans="3:7">
      <c r="C216" s="1"/>
      <c r="G216" s="11"/>
    </row>
    <row r="217" spans="3:7">
      <c r="C217" s="1"/>
      <c r="G217" s="11"/>
    </row>
    <row r="218" spans="3:7">
      <c r="C218" s="1"/>
      <c r="G218" s="11"/>
    </row>
    <row r="219" spans="3:7">
      <c r="C219" s="1"/>
      <c r="G219" s="11"/>
    </row>
    <row r="220" spans="3:7">
      <c r="C220" s="1"/>
      <c r="G220" s="11"/>
    </row>
    <row r="221" spans="3:7">
      <c r="C221" s="1"/>
      <c r="G221" s="11"/>
    </row>
    <row r="222" spans="3:7">
      <c r="C222" s="1"/>
      <c r="G222" s="11"/>
    </row>
    <row r="223" spans="3:7">
      <c r="C223" s="1"/>
      <c r="G223" s="11"/>
    </row>
    <row r="224" spans="3:7">
      <c r="C224" s="1"/>
      <c r="G224" s="11"/>
    </row>
    <row r="225" spans="3:7">
      <c r="C225" s="1"/>
      <c r="G225" s="11"/>
    </row>
    <row r="226" spans="3:7">
      <c r="C226" s="1"/>
      <c r="G226" s="11"/>
    </row>
    <row r="227" spans="3:7">
      <c r="C227" s="1"/>
      <c r="G227" s="11"/>
    </row>
    <row r="228" spans="3:7">
      <c r="C228" s="1"/>
      <c r="G228" s="11"/>
    </row>
    <row r="229" spans="3:7">
      <c r="C229" s="1"/>
      <c r="G229" s="11"/>
    </row>
    <row r="230" spans="3:7">
      <c r="C230" s="1"/>
      <c r="G230" s="11"/>
    </row>
    <row r="231" spans="3:7">
      <c r="C231" s="1"/>
      <c r="G231" s="11"/>
    </row>
    <row r="232" spans="3:7">
      <c r="C232" s="1"/>
      <c r="G232" s="11"/>
    </row>
    <row r="233" spans="3:7">
      <c r="C233" s="1"/>
      <c r="G233" s="11"/>
    </row>
    <row r="234" spans="3:7">
      <c r="C234" s="1"/>
      <c r="G234" s="11"/>
    </row>
    <row r="235" spans="3:7">
      <c r="C235" s="1"/>
      <c r="G235" s="11"/>
    </row>
    <row r="236" spans="3:7">
      <c r="C236" s="1"/>
      <c r="G236" s="11"/>
    </row>
    <row r="237" spans="3:7">
      <c r="C237" s="1"/>
      <c r="G237" s="11"/>
    </row>
    <row r="238" spans="3:7">
      <c r="C238" s="1"/>
      <c r="G238" s="11"/>
    </row>
    <row r="239" spans="3:7">
      <c r="C239" s="1"/>
      <c r="G239" s="11"/>
    </row>
    <row r="240" spans="3:7">
      <c r="C240" s="1"/>
      <c r="G240" s="11"/>
    </row>
    <row r="241" spans="3:7">
      <c r="C241" s="1"/>
      <c r="G241" s="11"/>
    </row>
    <row r="242" spans="3:7">
      <c r="C242" s="1"/>
      <c r="G242" s="11"/>
    </row>
    <row r="243" spans="3:7">
      <c r="C243" s="1"/>
      <c r="G243" s="11"/>
    </row>
    <row r="244" spans="3:7">
      <c r="C244" s="1"/>
      <c r="G244" s="11"/>
    </row>
    <row r="245" spans="3:7">
      <c r="C245" s="1"/>
      <c r="G245" s="11"/>
    </row>
    <row r="246" spans="3:7">
      <c r="C246" s="1"/>
      <c r="G246" s="11"/>
    </row>
    <row r="247" spans="3:7">
      <c r="C247" s="1"/>
      <c r="G247" s="11"/>
    </row>
    <row r="248" spans="3:7">
      <c r="C248" s="1"/>
      <c r="G248" s="11"/>
    </row>
    <row r="249" spans="3:7">
      <c r="C249" s="1"/>
      <c r="G249" s="11"/>
    </row>
    <row r="250" spans="3:7">
      <c r="C250" s="1"/>
      <c r="G250" s="11"/>
    </row>
    <row r="251" spans="3:7">
      <c r="C251" s="1"/>
      <c r="G251" s="11"/>
    </row>
    <row r="252" spans="3:7">
      <c r="C252" s="1"/>
      <c r="G252" s="11"/>
    </row>
    <row r="253" spans="3:7">
      <c r="C253" s="1"/>
      <c r="G253" s="11"/>
    </row>
    <row r="254" spans="3:7">
      <c r="C254" s="1"/>
      <c r="G254" s="11"/>
    </row>
    <row r="255" spans="3:7">
      <c r="C255" s="1"/>
      <c r="G255" s="11"/>
    </row>
    <row r="256" spans="3:7">
      <c r="C256" s="1"/>
      <c r="G256" s="11"/>
    </row>
    <row r="257" spans="3:7">
      <c r="C257" s="1"/>
      <c r="G257" s="11"/>
    </row>
    <row r="258" spans="3:7">
      <c r="C258" s="1"/>
      <c r="G258" s="11"/>
    </row>
    <row r="259" spans="3:7">
      <c r="C259" s="1"/>
      <c r="G259" s="11"/>
    </row>
    <row r="260" spans="3:7">
      <c r="C260" s="1"/>
      <c r="G260" s="11"/>
    </row>
    <row r="261" spans="3:7">
      <c r="C261" s="1"/>
      <c r="G261" s="11"/>
    </row>
    <row r="262" spans="3:7">
      <c r="C262" s="1"/>
      <c r="G262" s="11"/>
    </row>
    <row r="263" spans="3:7">
      <c r="C263" s="1"/>
      <c r="G263" s="11"/>
    </row>
    <row r="264" spans="3:7">
      <c r="C264" s="1"/>
      <c r="G264" s="11"/>
    </row>
    <row r="265" spans="3:7">
      <c r="C265" s="1"/>
      <c r="G265" s="11"/>
    </row>
    <row r="266" spans="3:7">
      <c r="C266" s="1"/>
      <c r="G266" s="11"/>
    </row>
    <row r="267" spans="3:7">
      <c r="C267" s="1"/>
      <c r="G267" s="11"/>
    </row>
    <row r="268" spans="3:7">
      <c r="C268" s="1"/>
      <c r="G268" s="11"/>
    </row>
    <row r="269" spans="3:7">
      <c r="C269" s="1"/>
      <c r="G269" s="11"/>
    </row>
    <row r="270" spans="3:7">
      <c r="C270" s="1"/>
      <c r="G270" s="11"/>
    </row>
    <row r="271" spans="3:7">
      <c r="C271" s="1"/>
      <c r="G271" s="11"/>
    </row>
    <row r="272" spans="3:7">
      <c r="C272" s="1"/>
      <c r="G272" s="11"/>
    </row>
    <row r="273" spans="3:7">
      <c r="C273" s="1"/>
      <c r="G273" s="11"/>
    </row>
    <row r="274" spans="3:7">
      <c r="C274" s="1"/>
      <c r="G274" s="11"/>
    </row>
    <row r="275" spans="3:7">
      <c r="C275" s="1"/>
      <c r="G275" s="11"/>
    </row>
    <row r="276" spans="3:7">
      <c r="C276" s="1"/>
      <c r="G276" s="11"/>
    </row>
    <row r="277" spans="3:7">
      <c r="C277" s="1"/>
      <c r="G277" s="11"/>
    </row>
    <row r="278" spans="3:7">
      <c r="C278" s="1"/>
      <c r="G278" s="11"/>
    </row>
    <row r="279" spans="3:7">
      <c r="C279" s="1"/>
      <c r="G279" s="11"/>
    </row>
    <row r="280" spans="3:7">
      <c r="C280" s="1"/>
      <c r="G280" s="11"/>
    </row>
    <row r="281" spans="3:7">
      <c r="C281" s="1"/>
      <c r="G281" s="11"/>
    </row>
    <row r="282" spans="3:7">
      <c r="C282" s="1"/>
      <c r="G282" s="11"/>
    </row>
    <row r="283" spans="3:7">
      <c r="C283" s="1"/>
      <c r="G283" s="11"/>
    </row>
    <row r="284" spans="3:7">
      <c r="C284" s="1"/>
      <c r="G284" s="11"/>
    </row>
    <row r="285" spans="3:7">
      <c r="C285" s="1"/>
      <c r="G285" s="11"/>
    </row>
    <row r="286" spans="3:7">
      <c r="C286" s="1"/>
      <c r="G286" s="11"/>
    </row>
    <row r="287" spans="3:7">
      <c r="C287" s="1"/>
      <c r="G287" s="11"/>
    </row>
    <row r="288" spans="3:7">
      <c r="C288" s="1"/>
      <c r="G288" s="11"/>
    </row>
    <row r="289" spans="3:7">
      <c r="C289" s="1"/>
      <c r="G289" s="11"/>
    </row>
    <row r="290" spans="3:7">
      <c r="C290" s="1"/>
      <c r="G290" s="11"/>
    </row>
    <row r="291" spans="3:7">
      <c r="C291" s="1"/>
      <c r="G291" s="11"/>
    </row>
    <row r="292" spans="3:7">
      <c r="C292" s="1"/>
      <c r="G292" s="11"/>
    </row>
    <row r="293" spans="3:7">
      <c r="C293" s="1"/>
      <c r="G293" s="11"/>
    </row>
    <row r="294" spans="3:7">
      <c r="C294" s="1"/>
      <c r="G294" s="11"/>
    </row>
    <row r="295" spans="3:7">
      <c r="C295" s="1"/>
      <c r="G295" s="11"/>
    </row>
    <row r="296" spans="3:7">
      <c r="C296" s="1"/>
      <c r="G296" s="11"/>
    </row>
    <row r="297" spans="3:7">
      <c r="C297" s="1"/>
      <c r="G297" s="11"/>
    </row>
    <row r="298" spans="3:7">
      <c r="C298" s="1"/>
      <c r="G298" s="11"/>
    </row>
    <row r="299" spans="3:7">
      <c r="C299" s="1"/>
      <c r="G299" s="11"/>
    </row>
    <row r="300" spans="3:7">
      <c r="C300" s="1"/>
      <c r="G300" s="11"/>
    </row>
    <row r="301" spans="3:7">
      <c r="C301" s="1"/>
      <c r="G301" s="11"/>
    </row>
    <row r="302" spans="3:7">
      <c r="C302" s="1"/>
      <c r="G302" s="11"/>
    </row>
    <row r="303" spans="3:7">
      <c r="C303" s="1"/>
      <c r="G303" s="11"/>
    </row>
    <row r="304" spans="3:7">
      <c r="C304" s="1"/>
      <c r="G304" s="11"/>
    </row>
    <row r="305" spans="3:7">
      <c r="C305" s="1"/>
      <c r="G305" s="11"/>
    </row>
    <row r="306" spans="3:7">
      <c r="C306" s="1"/>
      <c r="G306" s="11"/>
    </row>
    <row r="307" spans="3:7">
      <c r="C307" s="1"/>
      <c r="G307" s="11"/>
    </row>
    <row r="308" spans="3:7">
      <c r="C308" s="1"/>
      <c r="G308" s="11"/>
    </row>
    <row r="309" spans="3:7">
      <c r="C309" s="1"/>
      <c r="G309" s="11"/>
    </row>
    <row r="310" spans="3:7">
      <c r="C310" s="1"/>
      <c r="G310" s="11"/>
    </row>
    <row r="311" spans="3:7">
      <c r="C311" s="1"/>
      <c r="G311" s="11"/>
    </row>
    <row r="312" spans="3:7">
      <c r="C312" s="1"/>
      <c r="G312" s="11"/>
    </row>
    <row r="313" spans="3:7">
      <c r="C313" s="1"/>
      <c r="G313" s="11"/>
    </row>
    <row r="314" spans="3:7">
      <c r="C314" s="1"/>
      <c r="G314" s="11"/>
    </row>
    <row r="315" spans="3:7">
      <c r="C315" s="1"/>
      <c r="G315" s="11"/>
    </row>
    <row r="316" spans="3:7">
      <c r="C316" s="1"/>
      <c r="G316" s="11"/>
    </row>
    <row r="317" spans="3:7">
      <c r="C317" s="1"/>
      <c r="G317" s="11"/>
    </row>
    <row r="318" spans="3:7">
      <c r="C318" s="1"/>
      <c r="G318" s="11"/>
    </row>
  </sheetData>
  <mergeCells count="24">
    <mergeCell ref="A1:I1"/>
    <mergeCell ref="A2:I2"/>
    <mergeCell ref="A3:A6"/>
    <mergeCell ref="B3:E3"/>
    <mergeCell ref="F3:I3"/>
    <mergeCell ref="B4:B5"/>
    <mergeCell ref="C4:C5"/>
    <mergeCell ref="F4:F5"/>
    <mergeCell ref="G4:G5"/>
    <mergeCell ref="A98:E104"/>
    <mergeCell ref="A52:I52"/>
    <mergeCell ref="A53:A56"/>
    <mergeCell ref="B53:E53"/>
    <mergeCell ref="F53:I53"/>
    <mergeCell ref="B54:B55"/>
    <mergeCell ref="C54:C55"/>
    <mergeCell ref="F54:F55"/>
    <mergeCell ref="G54:G55"/>
    <mergeCell ref="A74:E74"/>
    <mergeCell ref="A75:A77"/>
    <mergeCell ref="B75:B76"/>
    <mergeCell ref="C75:C76"/>
    <mergeCell ref="A97:E97"/>
    <mergeCell ref="A92:E92"/>
  </mergeCells>
  <pageMargins left="0.06" right="3.937007874015748E-2" top="0.14000000000000001" bottom="0.14000000000000001" header="0" footer="0"/>
  <pageSetup scale="85" orientation="portrait" r:id="rId1"/>
  <ignoredErrors>
    <ignoredError sqref="B22:I22 C30 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2022-12-29T12:21:29Z</cp:lastPrinted>
  <dcterms:created xsi:type="dcterms:W3CDTF">2020-10-21T07:14:05Z</dcterms:created>
  <dcterms:modified xsi:type="dcterms:W3CDTF">2022-12-29T12:23:59Z</dcterms:modified>
</cp:coreProperties>
</file>