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November_2023\22-11-2023\Payment System Indicator_October 2023\"/>
    </mc:Choice>
  </mc:AlternateContent>
  <bookViews>
    <workbookView xWindow="-120" yWindow="-120" windowWidth="29040" windowHeight="15840"/>
  </bookViews>
  <sheets>
    <sheet name="October 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7" l="1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E114" i="7" s="1"/>
  <c r="F114" i="7"/>
  <c r="D114" i="7"/>
  <c r="C100" i="7"/>
  <c r="C114" i="7" s="1"/>
  <c r="F38" i="7"/>
  <c r="J38" i="7"/>
  <c r="J35" i="7"/>
  <c r="F35" i="7"/>
  <c r="J34" i="7" l="1"/>
  <c r="F34" i="7"/>
  <c r="F87" i="7" l="1"/>
  <c r="F84" i="7"/>
  <c r="F81" i="7"/>
  <c r="J70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C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I18" i="7"/>
  <c r="H18" i="7"/>
  <c r="G18" i="7"/>
  <c r="F18" i="7"/>
  <c r="E18" i="7"/>
  <c r="D18" i="7"/>
  <c r="C18" i="7"/>
  <c r="J10" i="7"/>
  <c r="I10" i="7"/>
  <c r="H10" i="7"/>
  <c r="G10" i="7"/>
  <c r="F10" i="7"/>
  <c r="E10" i="7"/>
  <c r="D10" i="7"/>
  <c r="C10" i="7"/>
  <c r="C9" i="7" l="1"/>
  <c r="D9" i="7"/>
  <c r="G41" i="7"/>
  <c r="G50" i="7" s="1"/>
  <c r="E9" i="7"/>
  <c r="C41" i="7"/>
  <c r="G9" i="7"/>
  <c r="H9" i="7"/>
  <c r="I9" i="7"/>
  <c r="F49" i="7"/>
  <c r="F9" i="7"/>
  <c r="J9" i="7"/>
  <c r="D41" i="7"/>
  <c r="H41" i="7"/>
  <c r="I41" i="7"/>
  <c r="E41" i="7"/>
  <c r="C49" i="7" l="1"/>
  <c r="C50" i="7"/>
  <c r="C51" i="7"/>
  <c r="G51" i="7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51" i="7"/>
  <c r="H49" i="7"/>
</calcChain>
</file>

<file path=xl/sharedStrings.xml><?xml version="1.0" encoding="utf-8"?>
<sst xmlns="http://schemas.openxmlformats.org/spreadsheetml/2006/main" count="161" uniqueCount="136">
  <si>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</si>
  <si>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</si>
  <si>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</si>
  <si>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</si>
  <si>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</si>
  <si>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</si>
  <si>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</si>
  <si>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</si>
  <si>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</si>
  <si>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</si>
  <si>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</si>
  <si>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</si>
  <si>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</si>
  <si>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</si>
  <si>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</si>
  <si>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</si>
  <si>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</si>
  <si>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</si>
  <si>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</si>
  <si>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</si>
  <si>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</si>
  <si>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</si>
  <si>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</si>
  <si>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</si>
  <si>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</si>
  <si>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</si>
  <si>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</si>
  <si>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</si>
  <si>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</si>
  <si>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</si>
  <si>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</si>
  <si>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</si>
  <si>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</si>
  <si>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</si>
  <si>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</si>
  <si>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</si>
  <si>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</si>
  <si>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</si>
  <si>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</si>
  <si>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</si>
  <si>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</si>
  <si>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</si>
  <si>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</si>
  <si>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</si>
  <si>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</si>
  <si>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</si>
  <si>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</si>
  <si>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</si>
  <si>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</si>
  <si>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</si>
  <si>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</si>
  <si>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</si>
  <si>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</si>
  <si>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</si>
  <si>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</si>
  <si>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</si>
  <si>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</si>
  <si>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</si>
  <si>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</si>
  <si>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</si>
  <si>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</si>
  <si>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</si>
  <si>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</si>
  <si>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</si>
  <si>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</si>
  <si>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</si>
  <si>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</si>
  <si>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</si>
  <si>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</si>
  <si>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</si>
  <si>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</si>
  <si>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</si>
  <si>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</si>
  <si>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</si>
  <si>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</si>
  <si>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</si>
  <si>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</si>
  <si>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</si>
  <si>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</si>
  <si>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</si>
  <si>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</si>
  <si>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</si>
  <si>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</si>
  <si>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</si>
  <si>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</si>
  <si>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</si>
  <si>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</si>
  <si>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</si>
  <si>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</si>
  <si>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</si>
  <si>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</si>
  <si>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</si>
  <si>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</si>
  <si>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</si>
  <si>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</si>
  <si>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</si>
  <si>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</si>
  <si>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</si>
  <si>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</si>
  <si>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</si>
  <si>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</si>
  <si>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</si>
  <si>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</si>
  <si>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</si>
  <si>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</si>
  <si>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</si>
  <si>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</si>
  <si>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</si>
  <si>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</si>
  <si>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</si>
  <si>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</si>
  <si>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</si>
  <si>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</si>
  <si>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</si>
  <si>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</si>
  <si>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</si>
  <si>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</si>
  <si>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</si>
  <si>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</si>
  <si>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</si>
  <si>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</si>
  <si>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</si>
  <si>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</si>
  <si>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</si>
  <si>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</si>
  <si>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</si>
  <si>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</si>
  <si>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</si>
  <si>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</si>
  <si>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</t>
  </si>
  <si>
    <t>September 2023</t>
  </si>
  <si>
    <t>0.174 bps</t>
  </si>
  <si>
    <t>2022
October</t>
  </si>
  <si>
    <t>October</t>
  </si>
  <si>
    <t>October 2023</t>
  </si>
  <si>
    <t>0.164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</si>
</sst>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00"/>
    <numFmt numFmtId="182" formatCode="0.0000000000000000"/>
    <numFmt numFmtId="183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11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182" fontId="2" fillId="2" borderId="0" xfId="0" applyNumberFormat="1" applyFont="1" applyFill="1"/>
    <xf numFmtId="183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9" fontId="2" fillId="0" borderId="0" xfId="45601" applyFont="1" applyFill="1" applyBorder="1"/>
    <xf numFmtId="0" fontId="8" fillId="0" borderId="0" xfId="0" applyFont="1"/>
    <xf numFmtId="0" fontId="2" fillId="0" borderId="0" xfId="0" applyFont="1" applyAlignment="1">
      <alignment vertical="center" wrapText="1"/>
    </xf>
    <xf numFmtId="2" fontId="3" fillId="2" borderId="0" xfId="0" applyNumberFormat="1" applyFont="1" applyFill="1" applyAlignment="1">
      <alignment horizontal="right" vertical="center" wrapText="1"/>
    </xf>
    <xf numFmtId="9" fontId="3" fillId="2" borderId="0" xfId="4560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81" fontId="2" fillId="2" borderId="0" xfId="0" applyNumberFormat="1" applyFont="1" applyFill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 wrapText="1"/>
    </xf>
    <xf numFmtId="2" fontId="29" fillId="0" borderId="0" xfId="0" applyNumberFormat="1" applyFont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5" borderId="41" xfId="0" applyNumberFormat="1" applyFont="1" applyFill="1" applyBorder="1" applyAlignment="1">
      <alignment horizontal="center" vertical="center" wrapText="1"/>
    </xf>
    <xf numFmtId="2" fontId="9" fillId="5" borderId="42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" xfId="45601" builtinId="5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352"/>
  <sheetViews>
    <sheetView showGridLines="0" tabSelected="1" zoomScaleNormal="100" workbookViewId="0">
      <selection activeCell="A2" sqref="A2"/>
    </sheetView>
  </sheetViews>
  <sheetFormatPr defaultColWidth="9.140625" defaultRowHeight="12.75"/>
  <cols>
    <col min="1" max="1" width="1.28515625" style="1" customWidth="1"/>
    <col min="2" max="2" width="44.85546875" style="2" customWidth="1"/>
    <col min="3" max="3" width="11.42578125" style="36" customWidth="1"/>
    <col min="4" max="4" width="9.140625" style="62" customWidth="1"/>
    <col min="5" max="5" width="13.42578125" style="36" customWidth="1"/>
    <col min="6" max="6" width="10.5703125" style="36" bestFit="1" customWidth="1"/>
    <col min="7" max="7" width="10.42578125" style="52" bestFit="1" customWidth="1"/>
    <col min="8" max="8" width="9" style="56" bestFit="1" customWidth="1"/>
    <col min="9" max="9" width="11" style="52" bestFit="1" customWidth="1"/>
    <col min="10" max="10" width="9" style="61" bestFit="1" customWidth="1"/>
    <col min="11" max="11" width="9.140625" style="19"/>
    <col min="12" max="16384" width="9.140625" style="1"/>
  </cols>
  <sheetData>
    <row r="1" spans="2:10">
      <c r="B1" s="110" t="s">
        <v>80</v>
      </c>
      <c r="C1" s="110"/>
      <c r="D1" s="110"/>
      <c r="E1" s="110"/>
      <c r="F1" s="110"/>
      <c r="G1" s="110"/>
      <c r="H1" s="110"/>
      <c r="I1" s="110"/>
      <c r="J1" s="110"/>
    </row>
    <row r="2" spans="2:10">
      <c r="B2" s="95" t="s">
        <v>69</v>
      </c>
      <c r="C2" s="95"/>
      <c r="D2" s="95"/>
      <c r="E2" s="95"/>
      <c r="F2" s="95"/>
      <c r="G2" s="95"/>
      <c r="H2" s="95"/>
      <c r="I2" s="95"/>
      <c r="J2" s="95"/>
    </row>
    <row r="3" spans="2:10">
      <c r="B3" s="96"/>
      <c r="C3" s="97" t="s">
        <v>30</v>
      </c>
      <c r="D3" s="97"/>
      <c r="E3" s="97"/>
      <c r="F3" s="97"/>
      <c r="G3" s="98" t="s">
        <v>29</v>
      </c>
      <c r="H3" s="98"/>
      <c r="I3" s="98"/>
      <c r="J3" s="98"/>
    </row>
    <row r="4" spans="2:10">
      <c r="B4" s="96"/>
      <c r="C4" s="97" t="s">
        <v>116</v>
      </c>
      <c r="D4" s="99" t="s">
        <v>132</v>
      </c>
      <c r="E4" s="58">
        <v>2023</v>
      </c>
      <c r="F4" s="58">
        <v>2023</v>
      </c>
      <c r="G4" s="97" t="s">
        <v>116</v>
      </c>
      <c r="H4" s="99" t="s">
        <v>132</v>
      </c>
      <c r="I4" s="58">
        <v>2023</v>
      </c>
      <c r="J4" s="58">
        <v>2023</v>
      </c>
    </row>
    <row r="5" spans="2:10">
      <c r="B5" s="96"/>
      <c r="C5" s="97"/>
      <c r="D5" s="99"/>
      <c r="E5" s="58" t="s">
        <v>129</v>
      </c>
      <c r="F5" s="58" t="s">
        <v>133</v>
      </c>
      <c r="G5" s="97"/>
      <c r="H5" s="99"/>
      <c r="I5" s="58" t="s">
        <v>129</v>
      </c>
      <c r="J5" s="58" t="s">
        <v>133</v>
      </c>
    </row>
    <row r="6" spans="2:10">
      <c r="B6" s="96"/>
      <c r="C6" s="58">
        <v>1</v>
      </c>
      <c r="D6" s="58">
        <v>2</v>
      </c>
      <c r="E6" s="58">
        <v>3</v>
      </c>
      <c r="F6" s="58">
        <v>4</v>
      </c>
      <c r="G6" s="58">
        <v>1</v>
      </c>
      <c r="H6" s="58">
        <v>2</v>
      </c>
      <c r="I6" s="58">
        <v>3</v>
      </c>
      <c r="J6" s="58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41.438420000000001</v>
      </c>
      <c r="D9" s="3">
        <f t="shared" ref="D9:G9" si="0">D10+D14+D15</f>
        <v>3.0569300000000004</v>
      </c>
      <c r="E9" s="3">
        <f t="shared" si="0"/>
        <v>3.7312799999999999</v>
      </c>
      <c r="F9" s="3">
        <f t="shared" si="0"/>
        <v>3.3128150000000001</v>
      </c>
      <c r="G9" s="40">
        <f t="shared" si="0"/>
        <v>258797335.57908455</v>
      </c>
      <c r="H9" s="40">
        <f>H10+H14+H15</f>
        <v>20887701.935846999</v>
      </c>
      <c r="I9" s="40">
        <f>I10+I14+I15</f>
        <v>21104038.735103197</v>
      </c>
      <c r="J9" s="40">
        <f>J10+J14+J15</f>
        <v>21422005.049292002</v>
      </c>
    </row>
    <row r="10" spans="2:10">
      <c r="B10" s="16" t="s">
        <v>65</v>
      </c>
      <c r="C10" s="3">
        <f>C11+C12+C13</f>
        <v>15.001389999999999</v>
      </c>
      <c r="D10" s="3">
        <f t="shared" ref="D10:J10" si="1">D11+D12+D13</f>
        <v>1.0738700000000001</v>
      </c>
      <c r="E10" s="3">
        <f t="shared" si="1"/>
        <v>1.5233300000000001</v>
      </c>
      <c r="F10" s="3">
        <f t="shared" si="1"/>
        <v>1.25681</v>
      </c>
      <c r="G10" s="40">
        <f>G11+G12+G13</f>
        <v>172251291.8582232</v>
      </c>
      <c r="H10" s="40">
        <f t="shared" si="1"/>
        <v>13863316.365846999</v>
      </c>
      <c r="I10" s="40">
        <f t="shared" si="1"/>
        <v>13723954.245103199</v>
      </c>
      <c r="J10" s="40">
        <f t="shared" si="1"/>
        <v>13902084.979292002</v>
      </c>
    </row>
    <row r="11" spans="2:10">
      <c r="B11" s="9" t="s">
        <v>64</v>
      </c>
      <c r="C11" s="31">
        <v>7.990079999999999</v>
      </c>
      <c r="D11" s="31">
        <v>0.54308000000000001</v>
      </c>
      <c r="E11" s="31">
        <v>0.92757999999999996</v>
      </c>
      <c r="F11" s="31">
        <v>0.66069</v>
      </c>
      <c r="G11" s="41">
        <v>10090699.598223198</v>
      </c>
      <c r="H11" s="41">
        <v>672815.86584699992</v>
      </c>
      <c r="I11" s="41">
        <v>1211320.2151031999</v>
      </c>
      <c r="J11" s="41">
        <v>889348.54929200001</v>
      </c>
    </row>
    <row r="12" spans="2:10">
      <c r="B12" s="9" t="s">
        <v>63</v>
      </c>
      <c r="C12" s="31">
        <v>4.0718399999999999</v>
      </c>
      <c r="D12" s="31">
        <v>0.30581000000000003</v>
      </c>
      <c r="E12" s="31">
        <v>0.40527000000000002</v>
      </c>
      <c r="F12" s="31">
        <v>0.40094999999999997</v>
      </c>
      <c r="G12" s="41">
        <v>68032486.809999987</v>
      </c>
      <c r="H12" s="41">
        <v>5277167.5</v>
      </c>
      <c r="I12" s="41">
        <v>5629136.3799999999</v>
      </c>
      <c r="J12" s="41">
        <v>5760792.5800000001</v>
      </c>
    </row>
    <row r="13" spans="2:10">
      <c r="B13" s="9" t="s">
        <v>62</v>
      </c>
      <c r="C13" s="31">
        <v>2.93947</v>
      </c>
      <c r="D13" s="31">
        <v>0.22498000000000001</v>
      </c>
      <c r="E13" s="31">
        <v>0.19048000000000001</v>
      </c>
      <c r="F13" s="31">
        <v>0.19517000000000001</v>
      </c>
      <c r="G13" s="41">
        <v>94128105.450000003</v>
      </c>
      <c r="H13" s="41">
        <v>7913333</v>
      </c>
      <c r="I13" s="41">
        <v>6883497.6500000004</v>
      </c>
      <c r="J13" s="41">
        <v>7251943.8500000006</v>
      </c>
    </row>
    <row r="14" spans="2:10">
      <c r="B14" s="9" t="s">
        <v>61</v>
      </c>
      <c r="C14" s="31">
        <v>25.164450000000006</v>
      </c>
      <c r="D14" s="31">
        <v>1.9036200000000001</v>
      </c>
      <c r="E14" s="31">
        <v>2.0969199999999999</v>
      </c>
      <c r="F14" s="31">
        <v>1.960405</v>
      </c>
      <c r="G14" s="32">
        <v>78932049.50999999</v>
      </c>
      <c r="H14" s="32">
        <v>6514292.0700000003</v>
      </c>
      <c r="I14" s="32">
        <v>6811643.4900000002</v>
      </c>
      <c r="J14" s="32">
        <v>7018310.0700000003</v>
      </c>
    </row>
    <row r="15" spans="2:10">
      <c r="B15" s="9" t="s">
        <v>60</v>
      </c>
      <c r="C15" s="31">
        <v>1.27258</v>
      </c>
      <c r="D15" s="31">
        <v>7.9439999999999997E-2</v>
      </c>
      <c r="E15" s="29">
        <v>0.11103</v>
      </c>
      <c r="F15" s="29">
        <v>9.5600000000000004E-2</v>
      </c>
      <c r="G15" s="41">
        <v>7613994.2108613504</v>
      </c>
      <c r="H15" s="41">
        <v>510093.5</v>
      </c>
      <c r="I15" s="41">
        <v>568441</v>
      </c>
      <c r="J15" s="41">
        <v>501610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1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1">
      <c r="B18" s="11" t="s">
        <v>57</v>
      </c>
      <c r="C18" s="24">
        <f>C19+C20</f>
        <v>2425.6186000000002</v>
      </c>
      <c r="D18" s="24">
        <f t="shared" ref="D18:J18" si="2">D19+D20</f>
        <v>190.3365</v>
      </c>
      <c r="E18" s="24">
        <f t="shared" si="2"/>
        <v>213.93514000000002</v>
      </c>
      <c r="F18" s="24">
        <f t="shared" si="2"/>
        <v>224.61619000000002</v>
      </c>
      <c r="G18" s="43">
        <f>G19+G20</f>
        <v>149946286.06398466</v>
      </c>
      <c r="H18" s="43">
        <f>H19+H20</f>
        <v>11551276.861246033</v>
      </c>
      <c r="I18" s="43">
        <f t="shared" si="2"/>
        <v>14545183.356930953</v>
      </c>
      <c r="J18" s="43">
        <f t="shared" si="2"/>
        <v>13464400.460159</v>
      </c>
      <c r="K18" s="81"/>
    </row>
    <row r="19" spans="2:11">
      <c r="B19" s="28" t="s">
        <v>56</v>
      </c>
      <c r="C19" s="25">
        <v>2411.1860900000001</v>
      </c>
      <c r="D19" s="25">
        <v>189.18213</v>
      </c>
      <c r="E19" s="25">
        <v>212.80491000000001</v>
      </c>
      <c r="F19" s="25">
        <v>223.47765000000001</v>
      </c>
      <c r="G19" s="35">
        <v>131667175.55351929</v>
      </c>
      <c r="H19" s="35">
        <v>10015711.489986487</v>
      </c>
      <c r="I19" s="44">
        <v>12960209.563123783</v>
      </c>
      <c r="J19" s="44">
        <v>11899324.39903947</v>
      </c>
      <c r="K19" s="81"/>
    </row>
    <row r="20" spans="2:11">
      <c r="B20" s="28" t="s">
        <v>55</v>
      </c>
      <c r="C20" s="25">
        <v>14.432509999999999</v>
      </c>
      <c r="D20" s="25">
        <v>1.1543699999999999</v>
      </c>
      <c r="E20" s="25">
        <v>1.1302300000000001</v>
      </c>
      <c r="F20" s="25">
        <v>1.1385400000000001</v>
      </c>
      <c r="G20" s="35">
        <v>18279110.51046538</v>
      </c>
      <c r="H20" s="35">
        <v>1535565.3712595452</v>
      </c>
      <c r="I20" s="44">
        <v>1584973.7938071687</v>
      </c>
      <c r="J20" s="44">
        <v>1565076.0611195313</v>
      </c>
      <c r="K20" s="81"/>
    </row>
    <row r="21" spans="2:11">
      <c r="B21" s="27" t="s">
        <v>54</v>
      </c>
      <c r="C21" s="23"/>
      <c r="D21" s="23"/>
      <c r="E21" s="23"/>
      <c r="F21" s="23"/>
      <c r="G21" s="39"/>
      <c r="H21" s="39"/>
      <c r="I21" s="42"/>
      <c r="J21" s="42"/>
      <c r="K21" s="81"/>
    </row>
    <row r="22" spans="2:11">
      <c r="B22" s="11" t="s">
        <v>53</v>
      </c>
      <c r="C22" s="24">
        <f>SUM(C23:C28)</f>
        <v>983620.84166000003</v>
      </c>
      <c r="D22" s="24">
        <f>SUM(D23:D28)</f>
        <v>85748.545140000002</v>
      </c>
      <c r="E22" s="24">
        <f t="shared" ref="E22:G22" si="3">SUM(E23:E28)</f>
        <v>119215.71699999998</v>
      </c>
      <c r="F22" s="24">
        <f t="shared" si="3"/>
        <v>128356.31694999999</v>
      </c>
      <c r="G22" s="45">
        <f t="shared" si="3"/>
        <v>55009619.512411386</v>
      </c>
      <c r="H22" s="45">
        <f>SUM(H23:H28)</f>
        <v>4557107.244261058</v>
      </c>
      <c r="I22" s="45">
        <f>SUM(I23:I28)</f>
        <v>5340255.816403917</v>
      </c>
      <c r="J22" s="45">
        <f>SUM(J23:J28)</f>
        <v>5667253.6275229473</v>
      </c>
      <c r="K22" s="81"/>
    </row>
    <row r="23" spans="2:11">
      <c r="B23" s="9" t="s">
        <v>52</v>
      </c>
      <c r="C23" s="25">
        <v>5.899980000000002</v>
      </c>
      <c r="D23" s="25">
        <v>0.56000000000000016</v>
      </c>
      <c r="E23" s="25">
        <v>0.30912000000000012</v>
      </c>
      <c r="F23" s="25">
        <v>0.31000000000000011</v>
      </c>
      <c r="G23" s="44">
        <v>356.39568260000004</v>
      </c>
      <c r="H23" s="44">
        <v>30.620000000000005</v>
      </c>
      <c r="I23" s="44">
        <v>21.087123400000003</v>
      </c>
      <c r="J23" s="44">
        <v>20.079999999999998</v>
      </c>
      <c r="K23" s="81"/>
    </row>
    <row r="24" spans="2:11" s="8" customFormat="1">
      <c r="B24" s="9" t="s">
        <v>51</v>
      </c>
      <c r="C24" s="25">
        <v>17833.954529999999</v>
      </c>
      <c r="D24" s="25">
        <v>1843.7200000000003</v>
      </c>
      <c r="E24" s="25">
        <v>1818.74</v>
      </c>
      <c r="F24" s="25">
        <v>1745.7900000000002</v>
      </c>
      <c r="G24" s="44">
        <v>247534.56642821402</v>
      </c>
      <c r="H24" s="44">
        <v>25461.799999999996</v>
      </c>
      <c r="I24" s="44">
        <v>17942.939999999995</v>
      </c>
      <c r="J24" s="44">
        <v>19666.04</v>
      </c>
      <c r="K24" s="81"/>
    </row>
    <row r="25" spans="2:11">
      <c r="B25" s="9" t="s">
        <v>71</v>
      </c>
      <c r="C25" s="25">
        <v>56532.636930000008</v>
      </c>
      <c r="D25" s="25">
        <v>4824.59</v>
      </c>
      <c r="E25" s="25">
        <v>4728.9656599999998</v>
      </c>
      <c r="F25" s="25">
        <v>4928.8000000000011</v>
      </c>
      <c r="G25" s="44">
        <v>5585441.1375222476</v>
      </c>
      <c r="H25" s="44">
        <v>466081.77</v>
      </c>
      <c r="I25" s="44">
        <v>507497.24065639498</v>
      </c>
      <c r="J25" s="44">
        <v>538238.51</v>
      </c>
      <c r="K25" s="81"/>
    </row>
    <row r="26" spans="2:11" s="8" customFormat="1">
      <c r="B26" s="9" t="s">
        <v>72</v>
      </c>
      <c r="C26" s="25">
        <v>19257.192709999999</v>
      </c>
      <c r="D26" s="25">
        <v>1454.99</v>
      </c>
      <c r="E26" s="25">
        <v>1512.7800000000004</v>
      </c>
      <c r="F26" s="25">
        <v>1278.9900000000005</v>
      </c>
      <c r="G26" s="44">
        <v>1541814.7436920097</v>
      </c>
      <c r="H26" s="44">
        <v>127118.45</v>
      </c>
      <c r="I26" s="44">
        <v>109471.77999999998</v>
      </c>
      <c r="J26" s="44">
        <v>131545.91999999998</v>
      </c>
      <c r="K26" s="81"/>
    </row>
    <row r="27" spans="2:11">
      <c r="B27" s="9" t="s">
        <v>73</v>
      </c>
      <c r="C27" s="25">
        <v>52847.431819999998</v>
      </c>
      <c r="D27" s="25">
        <v>4570.4751400000005</v>
      </c>
      <c r="E27" s="33">
        <v>5598.0522199999996</v>
      </c>
      <c r="F27" s="33">
        <v>6314.5269500000004</v>
      </c>
      <c r="G27" s="44">
        <v>33719541.061302789</v>
      </c>
      <c r="H27" s="44">
        <v>2726827.1042610584</v>
      </c>
      <c r="I27" s="44">
        <v>3126189.5886241221</v>
      </c>
      <c r="J27" s="44">
        <v>3262014.7375229476</v>
      </c>
      <c r="K27" s="81"/>
    </row>
    <row r="28" spans="2:11">
      <c r="B28" s="9" t="s">
        <v>74</v>
      </c>
      <c r="C28" s="25">
        <v>837143.72568999999</v>
      </c>
      <c r="D28" s="25">
        <v>73054.210000000006</v>
      </c>
      <c r="E28" s="25">
        <v>105556.86999999998</v>
      </c>
      <c r="F28" s="25">
        <v>114087.9</v>
      </c>
      <c r="G28" s="44">
        <v>13914931.607783528</v>
      </c>
      <c r="H28" s="44">
        <v>1211587.5</v>
      </c>
      <c r="I28" s="44">
        <v>1579133.18</v>
      </c>
      <c r="J28" s="44">
        <v>1715768.34</v>
      </c>
      <c r="K28" s="81"/>
    </row>
    <row r="29" spans="2:11">
      <c r="B29" s="4" t="s">
        <v>75</v>
      </c>
      <c r="C29" s="25">
        <v>17.211570000000002</v>
      </c>
      <c r="D29" s="25">
        <v>1.25864</v>
      </c>
      <c r="E29" s="25">
        <v>2.5181399999999998</v>
      </c>
      <c r="F29" s="25">
        <v>2.6335199999999999</v>
      </c>
      <c r="G29" s="44">
        <v>197.41533499600001</v>
      </c>
      <c r="H29" s="44">
        <v>15.017051899999997</v>
      </c>
      <c r="I29" s="44">
        <v>37.115040900000004</v>
      </c>
      <c r="J29" s="44">
        <v>37.672566700000012</v>
      </c>
      <c r="K29" s="81"/>
    </row>
    <row r="30" spans="2:11">
      <c r="B30" s="13" t="s">
        <v>50</v>
      </c>
      <c r="C30" s="24">
        <f>SUM(C31:C33)</f>
        <v>15343.053059999998</v>
      </c>
      <c r="D30" s="24">
        <f>SUM(D31:D33)</f>
        <v>1297.79</v>
      </c>
      <c r="E30" s="24">
        <f t="shared" ref="E30:J30" si="4">SUM(E31:E33)</f>
        <v>1514.6802699999998</v>
      </c>
      <c r="F30" s="24">
        <f t="shared" si="4"/>
        <v>1499.6598300000003</v>
      </c>
      <c r="G30" s="45">
        <f>SUM(G31:G33)</f>
        <v>1289611.0611187823</v>
      </c>
      <c r="H30" s="45">
        <f t="shared" si="4"/>
        <v>106956.04000000001</v>
      </c>
      <c r="I30" s="45">
        <f t="shared" si="4"/>
        <v>138748.17760341</v>
      </c>
      <c r="J30" s="45">
        <f t="shared" si="4"/>
        <v>139050.41833853995</v>
      </c>
      <c r="K30" s="81"/>
    </row>
    <row r="31" spans="2:11">
      <c r="B31" s="4" t="s">
        <v>49</v>
      </c>
      <c r="C31" s="25">
        <v>214.22075000000001</v>
      </c>
      <c r="D31" s="25">
        <v>19.989999999999998</v>
      </c>
      <c r="E31" s="25">
        <v>13.867060000000002</v>
      </c>
      <c r="F31" s="25">
        <v>15.139999999999999</v>
      </c>
      <c r="G31" s="44">
        <v>6791.1121091459991</v>
      </c>
      <c r="H31" s="44">
        <v>603.82999999999993</v>
      </c>
      <c r="I31" s="44">
        <v>441.11273469999998</v>
      </c>
      <c r="J31" s="44">
        <v>525.30999999999995</v>
      </c>
      <c r="K31" s="81"/>
    </row>
    <row r="32" spans="2:11" s="8" customFormat="1">
      <c r="B32" s="9" t="s">
        <v>76</v>
      </c>
      <c r="C32" s="15">
        <v>13502.522379999999</v>
      </c>
      <c r="D32" s="15">
        <v>1139.92</v>
      </c>
      <c r="E32" s="15">
        <v>1371.8099999999997</v>
      </c>
      <c r="F32" s="15">
        <v>1348.2900000000002</v>
      </c>
      <c r="G32" s="46">
        <v>1280219.4193535601</v>
      </c>
      <c r="H32" s="46">
        <v>106131.34000000001</v>
      </c>
      <c r="I32" s="46">
        <v>138081.01999999999</v>
      </c>
      <c r="J32" s="46">
        <v>138287.30999999997</v>
      </c>
      <c r="K32" s="81"/>
    </row>
    <row r="33" spans="2:11">
      <c r="B33" s="9" t="s">
        <v>77</v>
      </c>
      <c r="C33" s="25">
        <v>1626.3099300000001</v>
      </c>
      <c r="D33" s="25">
        <v>137.88</v>
      </c>
      <c r="E33" s="25">
        <v>129.00321</v>
      </c>
      <c r="F33" s="25">
        <v>136.22982999999999</v>
      </c>
      <c r="G33" s="44">
        <v>2600.5296560759998</v>
      </c>
      <c r="H33" s="44">
        <v>220.87</v>
      </c>
      <c r="I33" s="44">
        <v>226.04486871</v>
      </c>
      <c r="J33" s="44">
        <v>237.79833854</v>
      </c>
      <c r="K33" s="81"/>
    </row>
    <row r="34" spans="2:11">
      <c r="B34" s="11" t="s">
        <v>48</v>
      </c>
      <c r="C34" s="24">
        <f t="shared" ref="C34:H34" si="5">C35+C38</f>
        <v>63324.720510000006</v>
      </c>
      <c r="D34" s="24">
        <f t="shared" si="5"/>
        <v>5516.3975700000001</v>
      </c>
      <c r="E34" s="24">
        <f t="shared" si="5"/>
        <v>4578.7716799999998</v>
      </c>
      <c r="F34" s="24">
        <f t="shared" ref="F34" si="6">F35+F38</f>
        <v>5105.5128700000005</v>
      </c>
      <c r="G34" s="45">
        <f t="shared" si="5"/>
        <v>2152244.5082534486</v>
      </c>
      <c r="H34" s="45">
        <f t="shared" si="5"/>
        <v>195998.49552939116</v>
      </c>
      <c r="I34" s="45">
        <f t="shared" ref="I34:J34" si="7">I35+I38</f>
        <v>189199.1550096756</v>
      </c>
      <c r="J34" s="45">
        <f t="shared" si="7"/>
        <v>230670.45805243641</v>
      </c>
      <c r="K34" s="81"/>
    </row>
    <row r="35" spans="2:11">
      <c r="B35" s="11" t="s">
        <v>47</v>
      </c>
      <c r="C35" s="24">
        <f t="shared" ref="C35:I35" si="8">C36+C37</f>
        <v>29145.244870000002</v>
      </c>
      <c r="D35" s="24">
        <f t="shared" si="8"/>
        <v>2554.0195400000002</v>
      </c>
      <c r="E35" s="24">
        <f t="shared" si="8"/>
        <v>2739.4290700000001</v>
      </c>
      <c r="F35" s="24">
        <f t="shared" ref="F35" si="9">F36+F37</f>
        <v>3200.4771300000002</v>
      </c>
      <c r="G35" s="45">
        <f t="shared" si="8"/>
        <v>1432255.2403158201</v>
      </c>
      <c r="H35" s="45">
        <f t="shared" si="8"/>
        <v>129048.20189046813</v>
      </c>
      <c r="I35" s="45">
        <f t="shared" si="8"/>
        <v>142319.55073516161</v>
      </c>
      <c r="J35" s="45">
        <f t="shared" ref="J35" si="10">J36+J37</f>
        <v>178569.1267835974</v>
      </c>
      <c r="K35" s="81"/>
    </row>
    <row r="36" spans="2:11">
      <c r="B36" s="9" t="s">
        <v>46</v>
      </c>
      <c r="C36" s="25">
        <v>15598.458372499999</v>
      </c>
      <c r="D36" s="25">
        <v>1400.50765</v>
      </c>
      <c r="E36" s="25">
        <v>1420.9553000000001</v>
      </c>
      <c r="F36" s="25">
        <v>1596.74344</v>
      </c>
      <c r="G36" s="35">
        <v>541932.16089386248</v>
      </c>
      <c r="H36" s="35">
        <v>51183.475236591097</v>
      </c>
      <c r="I36" s="35">
        <v>49440.361959638518</v>
      </c>
      <c r="J36" s="35">
        <v>57774.354783770563</v>
      </c>
      <c r="K36" s="81"/>
    </row>
    <row r="37" spans="2:11">
      <c r="B37" s="9" t="s">
        <v>45</v>
      </c>
      <c r="C37" s="30">
        <v>13546.786497500001</v>
      </c>
      <c r="D37" s="30">
        <v>1153.51189</v>
      </c>
      <c r="E37" s="25">
        <v>1318.4737700000001</v>
      </c>
      <c r="F37" s="25">
        <v>1603.73369</v>
      </c>
      <c r="G37" s="35">
        <v>890323.07942195772</v>
      </c>
      <c r="H37" s="35">
        <v>77864.726653877035</v>
      </c>
      <c r="I37" s="35">
        <v>92879.188775523085</v>
      </c>
      <c r="J37" s="35">
        <v>120794.77199982683</v>
      </c>
      <c r="K37" s="81"/>
    </row>
    <row r="38" spans="2:11">
      <c r="B38" s="11" t="s">
        <v>44</v>
      </c>
      <c r="C38" s="24">
        <f t="shared" ref="C38:J38" si="11">C39+C40</f>
        <v>34179.475640000004</v>
      </c>
      <c r="D38" s="24">
        <f t="shared" si="11"/>
        <v>2962.3780299999999</v>
      </c>
      <c r="E38" s="24">
        <f t="shared" si="11"/>
        <v>1839.3426100000001</v>
      </c>
      <c r="F38" s="24">
        <f t="shared" si="11"/>
        <v>1905.03574</v>
      </c>
      <c r="G38" s="45">
        <f t="shared" si="11"/>
        <v>719989.26793762832</v>
      </c>
      <c r="H38" s="45">
        <f t="shared" si="11"/>
        <v>66950.293638923016</v>
      </c>
      <c r="I38" s="45">
        <f t="shared" si="11"/>
        <v>46879.604274513978</v>
      </c>
      <c r="J38" s="45">
        <f t="shared" si="11"/>
        <v>52101.331268839014</v>
      </c>
      <c r="K38" s="81"/>
    </row>
    <row r="39" spans="2:11">
      <c r="B39" s="9" t="s">
        <v>43</v>
      </c>
      <c r="C39" s="30">
        <v>22904.861145000003</v>
      </c>
      <c r="D39" s="30">
        <v>2045.27467</v>
      </c>
      <c r="E39" s="30">
        <v>1326.08592</v>
      </c>
      <c r="F39" s="25">
        <v>1375.6316300000001</v>
      </c>
      <c r="G39" s="35">
        <v>476519.55266892386</v>
      </c>
      <c r="H39" s="35">
        <v>46016.483683469014</v>
      </c>
      <c r="I39" s="35">
        <v>30524.93744242199</v>
      </c>
      <c r="J39" s="35">
        <v>33730.825654672029</v>
      </c>
      <c r="K39" s="81"/>
    </row>
    <row r="40" spans="2:11" s="19" customFormat="1">
      <c r="B40" s="18" t="s">
        <v>42</v>
      </c>
      <c r="C40" s="30">
        <v>11274.614495</v>
      </c>
      <c r="D40" s="64">
        <v>917.10335999999995</v>
      </c>
      <c r="E40" s="30">
        <v>513.25669000000005</v>
      </c>
      <c r="F40" s="25">
        <v>529.40410999999995</v>
      </c>
      <c r="G40" s="35">
        <v>243469.7152687044</v>
      </c>
      <c r="H40" s="65">
        <v>20933.809955453999</v>
      </c>
      <c r="I40" s="35">
        <v>16354.666832091987</v>
      </c>
      <c r="J40" s="35">
        <v>18370.505614166981</v>
      </c>
      <c r="K40" s="81"/>
    </row>
    <row r="41" spans="2:11">
      <c r="B41" s="11" t="s">
        <v>41</v>
      </c>
      <c r="C41" s="24">
        <f t="shared" ref="C41:J41" si="12">C42+C43</f>
        <v>74667.441709699269</v>
      </c>
      <c r="D41" s="24">
        <f t="shared" si="12"/>
        <v>6167.3512799999999</v>
      </c>
      <c r="E41" s="24">
        <f t="shared" si="12"/>
        <v>6143.1623799999998</v>
      </c>
      <c r="F41" s="24">
        <f t="shared" si="12"/>
        <v>6687.8409600000005</v>
      </c>
      <c r="G41" s="43">
        <f t="shared" si="12"/>
        <v>287111.16479504504</v>
      </c>
      <c r="H41" s="43">
        <f t="shared" si="12"/>
        <v>24296.368031280486</v>
      </c>
      <c r="I41" s="43">
        <f t="shared" si="12"/>
        <v>23667.783970911551</v>
      </c>
      <c r="J41" s="43">
        <f t="shared" si="12"/>
        <v>25011.833383245954</v>
      </c>
      <c r="K41" s="81"/>
    </row>
    <row r="42" spans="2:11">
      <c r="B42" s="9" t="s">
        <v>40</v>
      </c>
      <c r="C42" s="25">
        <v>59112.756389999995</v>
      </c>
      <c r="D42" s="25">
        <v>4877.0381600000001</v>
      </c>
      <c r="E42" s="25">
        <v>4899.66813</v>
      </c>
      <c r="F42" s="25">
        <v>5301.9614600000004</v>
      </c>
      <c r="G42" s="44">
        <v>221895.87678668526</v>
      </c>
      <c r="H42" s="44">
        <v>18450.273040930773</v>
      </c>
      <c r="I42" s="44">
        <v>19925.557837399523</v>
      </c>
      <c r="J42" s="44">
        <v>20629.569042028998</v>
      </c>
      <c r="K42" s="81"/>
    </row>
    <row r="43" spans="2:11">
      <c r="B43" s="11" t="s">
        <v>39</v>
      </c>
      <c r="C43" s="24">
        <f>C44+C45</f>
        <v>15554.685319699278</v>
      </c>
      <c r="D43" s="24">
        <f t="shared" ref="D43:J43" si="13">D44+D45</f>
        <v>1290.31312</v>
      </c>
      <c r="E43" s="24">
        <f t="shared" si="13"/>
        <v>1243.49425</v>
      </c>
      <c r="F43" s="24">
        <f t="shared" si="13"/>
        <v>1385.8795</v>
      </c>
      <c r="G43" s="43">
        <f t="shared" si="13"/>
        <v>65215.288008359756</v>
      </c>
      <c r="H43" s="43">
        <f t="shared" si="13"/>
        <v>5846.0949903497121</v>
      </c>
      <c r="I43" s="43">
        <f t="shared" si="13"/>
        <v>3742.226133512027</v>
      </c>
      <c r="J43" s="43">
        <f t="shared" si="13"/>
        <v>4382.2643412169582</v>
      </c>
      <c r="K43" s="81"/>
    </row>
    <row r="44" spans="2:11">
      <c r="B44" s="9" t="s">
        <v>38</v>
      </c>
      <c r="C44" s="25">
        <v>1013.0863165799999</v>
      </c>
      <c r="D44" s="25">
        <v>83.894887640000007</v>
      </c>
      <c r="E44" s="25">
        <v>721.80944</v>
      </c>
      <c r="F44" s="25">
        <v>750.94546000000003</v>
      </c>
      <c r="G44" s="44">
        <v>14777.384660556676</v>
      </c>
      <c r="H44" s="44">
        <v>1168.8797701067913</v>
      </c>
      <c r="I44" s="44">
        <v>851.7837929361217</v>
      </c>
      <c r="J44" s="44">
        <v>883.80025891622529</v>
      </c>
      <c r="K44" s="81"/>
    </row>
    <row r="45" spans="2:11">
      <c r="B45" s="9" t="s">
        <v>37</v>
      </c>
      <c r="C45" s="25">
        <v>14541.599003119278</v>
      </c>
      <c r="D45" s="25">
        <v>1206.41823236</v>
      </c>
      <c r="E45" s="25">
        <v>521.68480999999997</v>
      </c>
      <c r="F45" s="25">
        <v>634.93403999999998</v>
      </c>
      <c r="G45" s="44">
        <v>50437.903347803083</v>
      </c>
      <c r="H45" s="44">
        <v>4677.2152202429206</v>
      </c>
      <c r="I45" s="44">
        <v>2890.4423405759053</v>
      </c>
      <c r="J45" s="44">
        <v>3498.4640823007326</v>
      </c>
      <c r="K45" s="81"/>
    </row>
    <row r="46" spans="2:11">
      <c r="B46" s="11" t="s">
        <v>36</v>
      </c>
      <c r="C46" s="24">
        <f>C47+C48</f>
        <v>7109.2800000000016</v>
      </c>
      <c r="D46" s="24">
        <f t="shared" ref="D46:J46" si="14">D47+D48</f>
        <v>561.89</v>
      </c>
      <c r="E46" s="24">
        <f t="shared" si="14"/>
        <v>538.35</v>
      </c>
      <c r="F46" s="24">
        <f t="shared" si="14"/>
        <v>559.9</v>
      </c>
      <c r="G46" s="43">
        <f>G47+G48</f>
        <v>7172904.0299999993</v>
      </c>
      <c r="H46" s="43">
        <f t="shared" si="14"/>
        <v>549637.09</v>
      </c>
      <c r="I46" s="43">
        <f t="shared" si="14"/>
        <v>575020.95000000007</v>
      </c>
      <c r="J46" s="43">
        <f t="shared" si="14"/>
        <v>584454.15000000014</v>
      </c>
      <c r="K46" s="81"/>
    </row>
    <row r="47" spans="2:11">
      <c r="B47" s="9" t="s">
        <v>35</v>
      </c>
      <c r="C47" s="25">
        <v>7109.2800000000016</v>
      </c>
      <c r="D47" s="25">
        <v>561.89</v>
      </c>
      <c r="E47" s="25">
        <v>538.35</v>
      </c>
      <c r="F47" s="25">
        <v>559.9</v>
      </c>
      <c r="G47" s="44">
        <v>7172904.0299999993</v>
      </c>
      <c r="H47" s="44">
        <v>549637.09</v>
      </c>
      <c r="I47" s="44">
        <v>575020.95000000007</v>
      </c>
      <c r="J47" s="44">
        <v>584454.15000000014</v>
      </c>
      <c r="K47" s="81"/>
    </row>
    <row r="48" spans="2:11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60">
        <v>0</v>
      </c>
      <c r="H48" s="60">
        <v>0</v>
      </c>
      <c r="I48" s="60">
        <v>0</v>
      </c>
      <c r="J48" s="60">
        <v>0</v>
      </c>
      <c r="K48" s="81"/>
    </row>
    <row r="49" spans="2:11">
      <c r="B49" s="77" t="s">
        <v>81</v>
      </c>
      <c r="C49" s="24">
        <f>C22+C30+C34+C41+C46</f>
        <v>1144065.3369396992</v>
      </c>
      <c r="D49" s="24">
        <f t="shared" ref="D49:I49" si="15">D22+D30+D34+D41+D46</f>
        <v>99291.973989999999</v>
      </c>
      <c r="E49" s="24">
        <f>E22+E30+E34+E41+E46</f>
        <v>131990.68132999999</v>
      </c>
      <c r="F49" s="24">
        <f>F22+F30+F34+F41+F46</f>
        <v>142209.23061</v>
      </c>
      <c r="G49" s="45">
        <f>G22+G30+G34+G41+G46</f>
        <v>65911490.276578665</v>
      </c>
      <c r="H49" s="45">
        <f t="shared" si="15"/>
        <v>5433995.2378217289</v>
      </c>
      <c r="I49" s="45">
        <f t="shared" si="15"/>
        <v>6266891.8829879146</v>
      </c>
      <c r="J49" s="45">
        <f>J22+J30+J34+J41+J46</f>
        <v>6646440.4872971708</v>
      </c>
      <c r="K49" s="81"/>
    </row>
    <row r="50" spans="2:11">
      <c r="B50" s="77" t="s">
        <v>33</v>
      </c>
      <c r="C50" s="24">
        <f>C18+C22+C30+C34+C41+C46</f>
        <v>1146490.9555396994</v>
      </c>
      <c r="D50" s="24">
        <f t="shared" ref="D50:J50" si="16">D18+D22+D30+D34+D41+D46</f>
        <v>99482.310490000003</v>
      </c>
      <c r="E50" s="24">
        <f t="shared" si="16"/>
        <v>132204.61646999998</v>
      </c>
      <c r="F50" s="24">
        <f t="shared" si="16"/>
        <v>142433.8468</v>
      </c>
      <c r="G50" s="45">
        <f>G18+G22+G30+G34+G41+G46</f>
        <v>215857776.34056333</v>
      </c>
      <c r="H50" s="45">
        <f t="shared" si="16"/>
        <v>16985272.099067762</v>
      </c>
      <c r="I50" s="45">
        <f t="shared" si="16"/>
        <v>20812075.239918865</v>
      </c>
      <c r="J50" s="45">
        <f t="shared" si="16"/>
        <v>20110840.947456174</v>
      </c>
      <c r="K50" s="81"/>
    </row>
    <row r="51" spans="2:11">
      <c r="B51" s="77" t="s">
        <v>32</v>
      </c>
      <c r="C51" s="24">
        <f>C18+C22+C30+C34+C41</f>
        <v>1139381.6755396994</v>
      </c>
      <c r="D51" s="24">
        <f t="shared" ref="D51:J51" si="17">D18+D22+D30+D34+D41</f>
        <v>98920.420490000004</v>
      </c>
      <c r="E51" s="24">
        <f t="shared" si="17"/>
        <v>131666.26646999997</v>
      </c>
      <c r="F51" s="24">
        <f t="shared" si="17"/>
        <v>141873.94680000001</v>
      </c>
      <c r="G51" s="45">
        <f>G18+G22+G30+G34+G41</f>
        <v>208684872.31056333</v>
      </c>
      <c r="H51" s="45">
        <f t="shared" si="17"/>
        <v>16435635.009067761</v>
      </c>
      <c r="I51" s="45">
        <f t="shared" si="17"/>
        <v>20237054.289918866</v>
      </c>
      <c r="J51" s="45">
        <f t="shared" si="17"/>
        <v>19526386.797456175</v>
      </c>
      <c r="K51" s="81"/>
    </row>
    <row r="52" spans="2:11">
      <c r="B52" s="93"/>
      <c r="C52" s="93"/>
      <c r="D52" s="93"/>
      <c r="E52" s="93"/>
      <c r="F52" s="93"/>
      <c r="G52" s="93"/>
      <c r="H52" s="93"/>
      <c r="I52" s="93"/>
      <c r="J52" s="93"/>
    </row>
    <row r="53" spans="2:11">
      <c r="B53" s="100" t="s">
        <v>31</v>
      </c>
      <c r="C53" s="100"/>
      <c r="D53" s="100"/>
      <c r="E53" s="100"/>
      <c r="F53" s="100"/>
      <c r="G53" s="100"/>
      <c r="H53" s="100"/>
      <c r="I53" s="100"/>
      <c r="J53" s="100"/>
    </row>
    <row r="54" spans="2:11">
      <c r="B54" s="97"/>
      <c r="C54" s="97" t="s">
        <v>30</v>
      </c>
      <c r="D54" s="97"/>
      <c r="E54" s="97"/>
      <c r="F54" s="97"/>
      <c r="G54" s="98" t="s">
        <v>29</v>
      </c>
      <c r="H54" s="98"/>
      <c r="I54" s="98"/>
      <c r="J54" s="98"/>
    </row>
    <row r="55" spans="2:11">
      <c r="B55" s="97"/>
      <c r="C55" s="97" t="s">
        <v>116</v>
      </c>
      <c r="D55" s="99" t="s">
        <v>132</v>
      </c>
      <c r="E55" s="58">
        <v>2023</v>
      </c>
      <c r="F55" s="58">
        <v>2023</v>
      </c>
      <c r="G55" s="97" t="s">
        <v>116</v>
      </c>
      <c r="H55" s="99" t="s">
        <v>132</v>
      </c>
      <c r="I55" s="58">
        <v>2023</v>
      </c>
      <c r="J55" s="58">
        <v>2023</v>
      </c>
    </row>
    <row r="56" spans="2:11">
      <c r="B56" s="97"/>
      <c r="C56" s="97"/>
      <c r="D56" s="99"/>
      <c r="E56" s="58" t="s">
        <v>129</v>
      </c>
      <c r="F56" s="58" t="s">
        <v>133</v>
      </c>
      <c r="G56" s="97"/>
      <c r="H56" s="99"/>
      <c r="I56" s="58" t="s">
        <v>129</v>
      </c>
      <c r="J56" s="58" t="s">
        <v>133</v>
      </c>
    </row>
    <row r="57" spans="2:11">
      <c r="B57" s="97"/>
      <c r="C57" s="58">
        <v>1</v>
      </c>
      <c r="D57" s="58">
        <v>2</v>
      </c>
      <c r="E57" s="58">
        <v>3</v>
      </c>
      <c r="F57" s="58">
        <v>4</v>
      </c>
      <c r="G57" s="58">
        <v>1</v>
      </c>
      <c r="H57" s="58">
        <v>2</v>
      </c>
      <c r="I57" s="58">
        <v>3</v>
      </c>
      <c r="J57" s="58">
        <v>4</v>
      </c>
    </row>
    <row r="58" spans="2:11">
      <c r="B58" s="80" t="s">
        <v>28</v>
      </c>
      <c r="C58" s="6"/>
      <c r="D58" s="6"/>
      <c r="E58" s="6"/>
      <c r="F58" s="6"/>
      <c r="G58" s="47"/>
      <c r="H58" s="47"/>
      <c r="I58" s="47"/>
      <c r="J58" s="47"/>
    </row>
    <row r="59" spans="2:11">
      <c r="B59" s="13" t="s">
        <v>27</v>
      </c>
      <c r="C59" s="3">
        <f>C60+C61</f>
        <v>805338.22901500005</v>
      </c>
      <c r="D59" s="3">
        <f t="shared" ref="D59" si="18">D60+D61</f>
        <v>70328.736879999997</v>
      </c>
      <c r="E59" s="3">
        <f t="shared" ref="E59:I59" si="19">E60+E61</f>
        <v>101214.60712</v>
      </c>
      <c r="F59" s="3">
        <f>F61+F60</f>
        <v>109331.97753999999</v>
      </c>
      <c r="G59" s="48">
        <f t="shared" si="19"/>
        <v>22031627.520244438</v>
      </c>
      <c r="H59" s="48">
        <f t="shared" si="19"/>
        <v>1876993.390421547</v>
      </c>
      <c r="I59" s="48">
        <f t="shared" si="19"/>
        <v>2434720.6839569989</v>
      </c>
      <c r="J59" s="48">
        <f>J61+J60</f>
        <v>2619059.4208444874</v>
      </c>
    </row>
    <row r="60" spans="2:11">
      <c r="B60" s="9" t="s">
        <v>26</v>
      </c>
      <c r="C60" s="29">
        <v>62306.614429999994</v>
      </c>
      <c r="D60" s="29">
        <v>5473.1126100000001</v>
      </c>
      <c r="E60" s="29">
        <v>6606.3018899999997</v>
      </c>
      <c r="F60" s="29">
        <v>6877.7453999999998</v>
      </c>
      <c r="G60" s="49">
        <v>4191430.0373805799</v>
      </c>
      <c r="H60" s="49">
        <v>351669.00889726437</v>
      </c>
      <c r="I60" s="49">
        <v>446013.68400396721</v>
      </c>
      <c r="J60" s="49">
        <v>474310.55829451239</v>
      </c>
    </row>
    <row r="61" spans="2:11">
      <c r="B61" s="9" t="s">
        <v>25</v>
      </c>
      <c r="C61" s="29">
        <v>743031.61458500009</v>
      </c>
      <c r="D61" s="29">
        <v>64855.62427</v>
      </c>
      <c r="E61" s="29">
        <v>94608.305229999998</v>
      </c>
      <c r="F61" s="29">
        <v>102454.23213999999</v>
      </c>
      <c r="G61" s="49">
        <v>17840197.482863858</v>
      </c>
      <c r="H61" s="49">
        <v>1525324.3815242825</v>
      </c>
      <c r="I61" s="49">
        <v>1988706.9999530315</v>
      </c>
      <c r="J61" s="49">
        <v>2144748.862549975</v>
      </c>
    </row>
    <row r="62" spans="2:11" ht="25.5">
      <c r="B62" s="13" t="s">
        <v>24</v>
      </c>
      <c r="C62" s="3">
        <f t="shared" ref="C62:I62" si="20">C63+C64</f>
        <v>42630.64284</v>
      </c>
      <c r="D62" s="3">
        <f t="shared" si="20"/>
        <v>3619.14903</v>
      </c>
      <c r="E62" s="3">
        <f t="shared" si="20"/>
        <v>3650.25504</v>
      </c>
      <c r="F62" s="3">
        <f>F64+F63</f>
        <v>3736.0005000000001</v>
      </c>
      <c r="G62" s="48">
        <f t="shared" si="20"/>
        <v>91539295.996019304</v>
      </c>
      <c r="H62" s="48">
        <f t="shared" si="20"/>
        <v>7172840.4218718791</v>
      </c>
      <c r="I62" s="48">
        <f t="shared" si="20"/>
        <v>8219961.0684463829</v>
      </c>
      <c r="J62" s="48">
        <f>J64+J63</f>
        <v>8464801.6680809967</v>
      </c>
    </row>
    <row r="63" spans="2:11">
      <c r="B63" s="4" t="s">
        <v>23</v>
      </c>
      <c r="C63" s="29">
        <v>10703.78211</v>
      </c>
      <c r="D63" s="29">
        <v>873.32484999999997</v>
      </c>
      <c r="E63" s="29">
        <v>988.09691999999995</v>
      </c>
      <c r="F63" s="29">
        <v>983.49397999999997</v>
      </c>
      <c r="G63" s="32">
        <v>53506133.243981913</v>
      </c>
      <c r="H63" s="32">
        <v>4126601.8371698391</v>
      </c>
      <c r="I63" s="32">
        <v>4179061.4386604978</v>
      </c>
      <c r="J63" s="32">
        <v>4400611.6568341563</v>
      </c>
    </row>
    <row r="64" spans="2:11">
      <c r="B64" s="4" t="s">
        <v>22</v>
      </c>
      <c r="C64" s="29">
        <v>31926.860730000004</v>
      </c>
      <c r="D64" s="29">
        <v>2745.8241800000001</v>
      </c>
      <c r="E64" s="29">
        <v>2662.1581200000001</v>
      </c>
      <c r="F64" s="29">
        <v>2752.5065199999999</v>
      </c>
      <c r="G64" s="32">
        <v>38033162.752037399</v>
      </c>
      <c r="H64" s="32">
        <v>3046238.5847020401</v>
      </c>
      <c r="I64" s="32">
        <v>4040899.6297858851</v>
      </c>
      <c r="J64" s="32">
        <v>4064190.0112468414</v>
      </c>
    </row>
    <row r="65" spans="2:11">
      <c r="B65" s="80" t="s">
        <v>21</v>
      </c>
      <c r="C65" s="12"/>
      <c r="D65" s="12"/>
      <c r="E65" s="6"/>
      <c r="F65" s="6"/>
      <c r="G65" s="50"/>
      <c r="H65" s="50"/>
      <c r="I65" s="47"/>
      <c r="J65" s="47"/>
    </row>
    <row r="66" spans="2:11">
      <c r="B66" s="9" t="s">
        <v>20</v>
      </c>
      <c r="C66" s="3">
        <f t="shared" ref="C66:I66" si="21">C67+C68+C69</f>
        <v>69468.866049999997</v>
      </c>
      <c r="D66" s="3">
        <f>D67+D68+D69</f>
        <v>6124.4563700000008</v>
      </c>
      <c r="E66" s="3">
        <f t="shared" si="21"/>
        <v>5377.32629</v>
      </c>
      <c r="F66" s="3">
        <f>F69+F68+F67</f>
        <v>5721.4446499999995</v>
      </c>
      <c r="G66" s="48">
        <f t="shared" si="21"/>
        <v>3305008.3533298518</v>
      </c>
      <c r="H66" s="48">
        <f t="shared" si="21"/>
        <v>292143.65790326294</v>
      </c>
      <c r="I66" s="48">
        <f t="shared" si="21"/>
        <v>260513.73352177872</v>
      </c>
      <c r="J66" s="48">
        <f>J69+J68+J67</f>
        <v>277824.89004318655</v>
      </c>
    </row>
    <row r="67" spans="2:11">
      <c r="B67" s="9" t="s">
        <v>19</v>
      </c>
      <c r="C67" s="31">
        <v>88.366239999999991</v>
      </c>
      <c r="D67" s="31">
        <v>7.6740199999999996</v>
      </c>
      <c r="E67" s="31">
        <v>7.8530300000000004</v>
      </c>
      <c r="F67" s="31">
        <v>8.5392600000000005</v>
      </c>
      <c r="G67" s="32">
        <v>4296.3519340679995</v>
      </c>
      <c r="H67" s="32">
        <v>374.65222822199996</v>
      </c>
      <c r="I67" s="32">
        <v>379.86802621200007</v>
      </c>
      <c r="J67" s="32">
        <v>412.63732474300002</v>
      </c>
    </row>
    <row r="68" spans="2:11">
      <c r="B68" s="9" t="s">
        <v>18</v>
      </c>
      <c r="C68" s="31">
        <v>68975.176149999999</v>
      </c>
      <c r="D68" s="31">
        <v>6078.30447</v>
      </c>
      <c r="E68" s="31">
        <v>5340.80458</v>
      </c>
      <c r="F68" s="31">
        <v>5683.5063899999996</v>
      </c>
      <c r="G68" s="32">
        <v>3286748.7004480017</v>
      </c>
      <c r="H68" s="32">
        <v>290556.58996574691</v>
      </c>
      <c r="I68" s="32">
        <v>259071.92550274768</v>
      </c>
      <c r="J68" s="32">
        <v>276282.38852142158</v>
      </c>
    </row>
    <row r="69" spans="2:11">
      <c r="B69" s="9" t="s">
        <v>17</v>
      </c>
      <c r="C69" s="31">
        <v>405.32366000000002</v>
      </c>
      <c r="D69" s="31">
        <v>38.477879999999999</v>
      </c>
      <c r="E69" s="31">
        <v>28.668679999999998</v>
      </c>
      <c r="F69" s="31">
        <v>29.399000000000001</v>
      </c>
      <c r="G69" s="32">
        <v>13963.300947782156</v>
      </c>
      <c r="H69" s="32">
        <v>1212.4157092940427</v>
      </c>
      <c r="I69" s="32">
        <v>1061.9399928190448</v>
      </c>
      <c r="J69" s="32">
        <v>1129.8641970219999</v>
      </c>
    </row>
    <row r="70" spans="2:11" s="19" customFormat="1">
      <c r="B70" s="11" t="s">
        <v>16</v>
      </c>
      <c r="C70" s="3">
        <f t="shared" ref="C70:H70" si="22">C71+C72</f>
        <v>27.734020000000001</v>
      </c>
      <c r="D70" s="3">
        <f t="shared" si="22"/>
        <v>2.1393300000000002</v>
      </c>
      <c r="E70" s="3">
        <f>E71+E72</f>
        <v>0.96555999999999997</v>
      </c>
      <c r="F70" s="3">
        <f>F72+F71</f>
        <v>0.84694000000000003</v>
      </c>
      <c r="G70" s="48">
        <f t="shared" si="22"/>
        <v>278.11783510739997</v>
      </c>
      <c r="H70" s="48">
        <f t="shared" si="22"/>
        <v>20.942363020399998</v>
      </c>
      <c r="I70" s="48">
        <f>I71+I72</f>
        <v>9.2116669139999985</v>
      </c>
      <c r="J70" s="48">
        <f>J72+J71</f>
        <v>8.2887641110000025</v>
      </c>
    </row>
    <row r="71" spans="2:11" s="66" customFormat="1">
      <c r="B71" s="18" t="s">
        <v>15</v>
      </c>
      <c r="C71" s="67">
        <v>27.406140000000001</v>
      </c>
      <c r="D71" s="67">
        <v>2.10778</v>
      </c>
      <c r="E71" s="29">
        <v>0.95913999999999999</v>
      </c>
      <c r="F71" s="29">
        <v>0.84182000000000001</v>
      </c>
      <c r="G71" s="68">
        <v>276.10742877199999</v>
      </c>
      <c r="H71" s="68">
        <v>20.739363264999998</v>
      </c>
      <c r="I71" s="49">
        <v>9.1856539139999978</v>
      </c>
      <c r="J71" s="49">
        <v>8.2649976110000019</v>
      </c>
    </row>
    <row r="72" spans="2:11">
      <c r="B72" s="9" t="s">
        <v>14</v>
      </c>
      <c r="C72" s="29">
        <v>0.32787999999999995</v>
      </c>
      <c r="D72" s="29">
        <v>3.1550000000000002E-2</v>
      </c>
      <c r="E72" s="29">
        <v>6.4200000000000004E-3</v>
      </c>
      <c r="F72" s="29">
        <v>5.1200000000000004E-3</v>
      </c>
      <c r="G72" s="51">
        <v>2.0104063353999999</v>
      </c>
      <c r="H72" s="51">
        <v>0.20299975540000001</v>
      </c>
      <c r="I72" s="49">
        <v>2.6013000000000001E-2</v>
      </c>
      <c r="J72" s="49">
        <v>2.3766499999999999E-2</v>
      </c>
    </row>
    <row r="73" spans="2:11">
      <c r="B73" s="10" t="s">
        <v>13</v>
      </c>
      <c r="C73" s="3">
        <f t="shared" ref="C73:J73" si="23">C74</f>
        <v>12375.158400000002</v>
      </c>
      <c r="D73" s="3">
        <f t="shared" si="23"/>
        <v>1156.1599999999996</v>
      </c>
      <c r="E73" s="3">
        <f t="shared" si="23"/>
        <v>991.42556000000025</v>
      </c>
      <c r="F73" s="3">
        <f t="shared" si="23"/>
        <v>986.48999999999978</v>
      </c>
      <c r="G73" s="48">
        <f t="shared" si="23"/>
        <v>333965.68955865002</v>
      </c>
      <c r="H73" s="48">
        <f t="shared" si="23"/>
        <v>30462.95</v>
      </c>
      <c r="I73" s="48">
        <f t="shared" si="23"/>
        <v>25476.969449500004</v>
      </c>
      <c r="J73" s="48">
        <f t="shared" si="23"/>
        <v>25378.309999999998</v>
      </c>
    </row>
    <row r="74" spans="2:11" s="8" customFormat="1">
      <c r="B74" s="9" t="s">
        <v>12</v>
      </c>
      <c r="C74" s="29">
        <v>12375.158400000002</v>
      </c>
      <c r="D74" s="29">
        <v>1156.1599999999996</v>
      </c>
      <c r="E74" s="29">
        <v>991.42556000000025</v>
      </c>
      <c r="F74" s="29">
        <v>986.48999999999978</v>
      </c>
      <c r="G74" s="44">
        <v>333965.68955865002</v>
      </c>
      <c r="H74" s="44">
        <v>30462.95</v>
      </c>
      <c r="I74" s="44">
        <v>25476.969449500004</v>
      </c>
      <c r="J74" s="44">
        <v>25378.309999999998</v>
      </c>
      <c r="K74" s="82"/>
    </row>
    <row r="75" spans="2:11" s="8" customFormat="1">
      <c r="B75" s="94"/>
      <c r="C75" s="94"/>
      <c r="D75" s="94"/>
      <c r="E75" s="94"/>
      <c r="F75" s="94"/>
      <c r="K75" s="82"/>
    </row>
    <row r="76" spans="2:11">
      <c r="B76" s="100" t="s">
        <v>11</v>
      </c>
      <c r="C76" s="100"/>
      <c r="D76" s="100"/>
      <c r="E76" s="100"/>
      <c r="F76" s="100"/>
      <c r="G76" s="1"/>
      <c r="H76" s="1"/>
      <c r="I76" s="1"/>
      <c r="J76" s="1"/>
    </row>
    <row r="77" spans="2:11">
      <c r="B77" s="97"/>
      <c r="C77" s="97" t="s">
        <v>117</v>
      </c>
      <c r="D77" s="107" t="s">
        <v>132</v>
      </c>
      <c r="E77" s="58">
        <v>2023</v>
      </c>
      <c r="F77" s="58">
        <v>2023</v>
      </c>
      <c r="G77" s="1"/>
      <c r="H77" s="1"/>
      <c r="I77" s="1"/>
      <c r="J77" s="1"/>
    </row>
    <row r="78" spans="2:11">
      <c r="B78" s="97"/>
      <c r="C78" s="97"/>
      <c r="D78" s="108"/>
      <c r="E78" s="58" t="s">
        <v>129</v>
      </c>
      <c r="F78" s="58" t="s">
        <v>133</v>
      </c>
      <c r="G78" s="1"/>
      <c r="H78" s="1"/>
      <c r="I78" s="1"/>
      <c r="J78" s="1"/>
    </row>
    <row r="79" spans="2:11">
      <c r="B79" s="97"/>
      <c r="C79" s="58">
        <v>1</v>
      </c>
      <c r="D79" s="58">
        <v>2</v>
      </c>
      <c r="E79" s="58">
        <v>3</v>
      </c>
      <c r="F79" s="58">
        <v>4</v>
      </c>
      <c r="G79" s="1"/>
      <c r="H79" s="1"/>
      <c r="I79" s="1"/>
      <c r="J79" s="1"/>
    </row>
    <row r="80" spans="2:11">
      <c r="B80" s="80" t="s">
        <v>10</v>
      </c>
      <c r="C80" s="6"/>
      <c r="D80" s="6"/>
      <c r="E80" s="6"/>
      <c r="F80" s="6"/>
      <c r="G80" s="84"/>
      <c r="H80" s="84"/>
      <c r="I80" s="1"/>
      <c r="J80" s="1"/>
    </row>
    <row r="81" spans="2:13">
      <c r="B81" s="70" t="s">
        <v>9</v>
      </c>
      <c r="C81" s="3">
        <f>C82+C83</f>
        <v>10465.62002</v>
      </c>
      <c r="D81" s="3">
        <f>D82+D83</f>
        <v>10235.99418</v>
      </c>
      <c r="E81" s="3">
        <f t="shared" ref="E81" si="24">E82+E83</f>
        <v>10713.036830000001</v>
      </c>
      <c r="F81" s="3">
        <f>F83+F82</f>
        <v>10748.815629999999</v>
      </c>
      <c r="G81" s="85"/>
      <c r="H81" s="85"/>
      <c r="I81" s="1"/>
      <c r="J81" s="1"/>
    </row>
    <row r="82" spans="2:13">
      <c r="B82" s="4" t="s">
        <v>8</v>
      </c>
      <c r="C82" s="37">
        <v>853.03237999999999</v>
      </c>
      <c r="D82" s="37">
        <v>793.67754000000002</v>
      </c>
      <c r="E82" s="31">
        <v>930.17481999999995</v>
      </c>
      <c r="F82" s="31">
        <v>947.10816999999997</v>
      </c>
      <c r="G82" s="85"/>
      <c r="H82" s="85"/>
      <c r="I82" s="1"/>
      <c r="J82" s="1"/>
    </row>
    <row r="83" spans="2:13">
      <c r="B83" s="4" t="s">
        <v>7</v>
      </c>
      <c r="C83" s="37">
        <v>9612.5876399999997</v>
      </c>
      <c r="D83" s="37">
        <v>9442.3166399999991</v>
      </c>
      <c r="E83" s="31">
        <v>9782.8620100000007</v>
      </c>
      <c r="F83" s="31">
        <v>9801.7074599999996</v>
      </c>
      <c r="G83" s="85"/>
      <c r="H83" s="85"/>
      <c r="I83" s="1"/>
      <c r="J83" s="1"/>
    </row>
    <row r="84" spans="2:13">
      <c r="B84" s="69" t="s">
        <v>6</v>
      </c>
      <c r="C84" s="3">
        <f t="shared" ref="C84:E84" si="25">C85+C86</f>
        <v>16185.220379999999</v>
      </c>
      <c r="D84" s="3">
        <f t="shared" si="25"/>
        <v>15985.591830000001</v>
      </c>
      <c r="E84" s="3">
        <f t="shared" si="25"/>
        <v>16718.089169999999</v>
      </c>
      <c r="F84" s="3">
        <f>F86+F85</f>
        <v>16830.872899999998</v>
      </c>
      <c r="G84" s="85"/>
      <c r="H84" s="85"/>
      <c r="I84" s="1"/>
      <c r="J84" s="1"/>
    </row>
    <row r="85" spans="2:13">
      <c r="B85" s="5" t="s">
        <v>5</v>
      </c>
      <c r="C85" s="37">
        <v>13384.65346</v>
      </c>
      <c r="D85" s="37">
        <v>13195.92302</v>
      </c>
      <c r="E85" s="37">
        <v>13437.05572</v>
      </c>
      <c r="F85" s="37">
        <v>13576.88452</v>
      </c>
      <c r="G85" s="85"/>
      <c r="H85" s="85"/>
      <c r="I85" s="1"/>
      <c r="J85" s="1"/>
    </row>
    <row r="86" spans="2:13">
      <c r="B86" s="5" t="s">
        <v>4</v>
      </c>
      <c r="C86" s="37">
        <v>2800.5669200000002</v>
      </c>
      <c r="D86" s="37">
        <v>2789.6688100000001</v>
      </c>
      <c r="E86" s="37">
        <v>3281.0334499999999</v>
      </c>
      <c r="F86" s="37">
        <v>3253.9883799999998</v>
      </c>
      <c r="G86" s="85"/>
      <c r="H86" s="85"/>
      <c r="I86" s="1"/>
      <c r="J86" s="1"/>
      <c r="M86" s="91"/>
    </row>
    <row r="87" spans="2:13">
      <c r="B87" s="16" t="s">
        <v>78</v>
      </c>
      <c r="C87" s="3">
        <f t="shared" ref="C87:D87" si="26">C88+C89</f>
        <v>2.58534</v>
      </c>
      <c r="D87" s="3">
        <f t="shared" si="26"/>
        <v>2.5544199999999999</v>
      </c>
      <c r="E87" s="3">
        <f>E88+E89</f>
        <v>2.5793999999999997</v>
      </c>
      <c r="F87" s="3">
        <f>F88+F89</f>
        <v>2.5816399999999997</v>
      </c>
      <c r="G87" s="85"/>
      <c r="H87" s="85"/>
      <c r="I87" s="1"/>
      <c r="J87" s="1"/>
    </row>
    <row r="88" spans="2:13">
      <c r="B88" s="4" t="s">
        <v>79</v>
      </c>
      <c r="C88" s="34">
        <v>2.22743</v>
      </c>
      <c r="D88" s="34">
        <v>2.2014999999999998</v>
      </c>
      <c r="E88" s="34">
        <v>2.2295099999999999</v>
      </c>
      <c r="F88" s="31">
        <v>2.2347299999999999</v>
      </c>
      <c r="G88" s="85"/>
      <c r="H88" s="85"/>
      <c r="I88" s="1"/>
      <c r="J88" s="1"/>
    </row>
    <row r="89" spans="2:13">
      <c r="B89" s="4" t="s">
        <v>3</v>
      </c>
      <c r="C89" s="34">
        <v>0.35791000000000001</v>
      </c>
      <c r="D89" s="31">
        <v>0.35292000000000001</v>
      </c>
      <c r="E89" s="31">
        <v>0.34988999999999998</v>
      </c>
      <c r="F89" s="31">
        <v>0.34691</v>
      </c>
      <c r="G89" s="85"/>
      <c r="H89" s="85"/>
      <c r="I89" s="1"/>
      <c r="J89" s="1"/>
    </row>
    <row r="90" spans="2:13">
      <c r="B90" s="11" t="s">
        <v>2</v>
      </c>
      <c r="C90" s="20">
        <v>16.105560000000001</v>
      </c>
      <c r="D90" s="20">
        <v>12.90549</v>
      </c>
      <c r="E90" s="20">
        <v>14.8734</v>
      </c>
      <c r="F90" s="20">
        <v>15.30287</v>
      </c>
      <c r="G90" s="85"/>
      <c r="H90" s="85"/>
      <c r="I90" s="1"/>
      <c r="J90" s="1"/>
    </row>
    <row r="91" spans="2:13">
      <c r="B91" s="16" t="s">
        <v>1</v>
      </c>
      <c r="C91" s="20">
        <v>77.895120000000006</v>
      </c>
      <c r="D91" s="20">
        <v>72.110919999999993</v>
      </c>
      <c r="E91" s="20">
        <v>83.031829999999999</v>
      </c>
      <c r="F91" s="20">
        <v>83.480850000000004</v>
      </c>
      <c r="G91" s="85"/>
      <c r="H91" s="85"/>
      <c r="I91" s="1"/>
      <c r="J91" s="1"/>
    </row>
    <row r="92" spans="2:13">
      <c r="B92" s="11" t="s">
        <v>0</v>
      </c>
      <c r="C92" s="20">
        <v>53.820439999999998</v>
      </c>
      <c r="D92" s="20">
        <v>47.19014</v>
      </c>
      <c r="E92" s="20">
        <v>59.817880000000002</v>
      </c>
      <c r="F92" s="20">
        <v>59.747959999999999</v>
      </c>
      <c r="G92" s="85"/>
      <c r="H92" s="85"/>
      <c r="I92" s="1"/>
      <c r="J92" s="1"/>
    </row>
    <row r="93" spans="2:13">
      <c r="B93" s="11" t="s">
        <v>70</v>
      </c>
      <c r="C93" s="20">
        <v>2563.7676000000001</v>
      </c>
      <c r="D93" s="20">
        <v>2253.22669</v>
      </c>
      <c r="E93" s="20">
        <v>2950.0575100000001</v>
      </c>
      <c r="F93" s="20">
        <v>3017.2019799999998</v>
      </c>
      <c r="G93" s="85"/>
      <c r="H93" s="85"/>
      <c r="I93" s="1"/>
      <c r="J93" s="1"/>
    </row>
    <row r="94" spans="2:13">
      <c r="B94" s="106"/>
      <c r="C94" s="106"/>
      <c r="D94" s="106"/>
      <c r="E94" s="106"/>
      <c r="F94" s="106"/>
      <c r="G94" s="1"/>
      <c r="H94" s="1"/>
      <c r="I94" s="1"/>
      <c r="J94" s="1"/>
    </row>
    <row r="95" spans="2:13">
      <c r="B95" s="100" t="s">
        <v>94</v>
      </c>
      <c r="C95" s="100"/>
      <c r="D95" s="100"/>
      <c r="E95" s="100"/>
      <c r="F95" s="100"/>
      <c r="G95" s="1"/>
      <c r="H95" s="1"/>
      <c r="I95" s="1"/>
      <c r="J95" s="1"/>
    </row>
    <row r="96" spans="2:13" ht="25.5" customHeight="1">
      <c r="B96" s="57"/>
      <c r="C96" s="101" t="s">
        <v>95</v>
      </c>
      <c r="D96" s="101"/>
      <c r="E96" s="101"/>
      <c r="F96" s="101"/>
      <c r="G96" s="1"/>
      <c r="H96" s="1"/>
      <c r="I96" s="1"/>
      <c r="J96" s="1"/>
    </row>
    <row r="97" spans="2:11">
      <c r="B97" s="96"/>
      <c r="C97" s="96" t="s">
        <v>30</v>
      </c>
      <c r="D97" s="96"/>
      <c r="E97" s="96" t="s">
        <v>29</v>
      </c>
      <c r="F97" s="96"/>
      <c r="G97" s="86"/>
      <c r="H97" s="86"/>
      <c r="I97" s="1"/>
      <c r="J97" s="1"/>
    </row>
    <row r="98" spans="2:11">
      <c r="B98" s="96"/>
      <c r="C98" s="59">
        <v>2023</v>
      </c>
      <c r="D98" s="59">
        <v>2023</v>
      </c>
      <c r="E98" s="59">
        <v>2023</v>
      </c>
      <c r="F98" s="59">
        <v>2023</v>
      </c>
      <c r="G98" s="105"/>
      <c r="H98" s="105"/>
      <c r="I98" s="1"/>
      <c r="J98" s="1"/>
    </row>
    <row r="99" spans="2:11" s="21" customFormat="1">
      <c r="B99" s="96"/>
      <c r="C99" s="59" t="s">
        <v>129</v>
      </c>
      <c r="D99" s="59" t="s">
        <v>133</v>
      </c>
      <c r="E99" s="59" t="s">
        <v>129</v>
      </c>
      <c r="F99" s="59" t="s">
        <v>133</v>
      </c>
      <c r="G99" s="105"/>
      <c r="H99" s="105"/>
      <c r="I99" s="1"/>
      <c r="J99" s="1"/>
      <c r="K99" s="83"/>
    </row>
    <row r="100" spans="2:11" s="21" customFormat="1">
      <c r="B100" s="11" t="s">
        <v>96</v>
      </c>
      <c r="C100" s="24">
        <f t="shared" ref="C100" si="27">C101+C104</f>
        <v>97.599559999999997</v>
      </c>
      <c r="D100" s="24">
        <f t="shared" ref="D100" si="28">D101+D104</f>
        <v>101.98226000000001</v>
      </c>
      <c r="E100" s="45">
        <f>E101+E104</f>
        <v>8714.596428436178</v>
      </c>
      <c r="F100" s="45">
        <f>F101+F104</f>
        <v>9556.3175196446027</v>
      </c>
      <c r="G100" s="85"/>
      <c r="H100" s="85"/>
      <c r="I100" s="1"/>
      <c r="J100" s="1"/>
      <c r="K100" s="83"/>
    </row>
    <row r="101" spans="2:11" s="21" customFormat="1">
      <c r="B101" s="11" t="s">
        <v>97</v>
      </c>
      <c r="C101" s="24">
        <f t="shared" ref="C101" si="29">C102+C103</f>
        <v>61.546279999999996</v>
      </c>
      <c r="D101" s="24">
        <f t="shared" ref="D101" si="30">D102+D103</f>
        <v>65.287450000000007</v>
      </c>
      <c r="E101" s="45">
        <f t="shared" ref="E101" si="31">E102+E103</f>
        <v>5858.8181511537168</v>
      </c>
      <c r="F101" s="45">
        <f t="shared" ref="F101" si="32">F102+F103</f>
        <v>6462.2185592627047</v>
      </c>
      <c r="G101" s="85"/>
      <c r="H101" s="85"/>
      <c r="I101" s="1"/>
      <c r="J101" s="1"/>
      <c r="K101" s="83"/>
    </row>
    <row r="102" spans="2:11">
      <c r="B102" s="9" t="s">
        <v>98</v>
      </c>
      <c r="C102" s="63">
        <v>24.504169999999998</v>
      </c>
      <c r="D102" s="55">
        <v>28.01052</v>
      </c>
      <c r="E102" s="51">
        <v>1785.1312495098935</v>
      </c>
      <c r="F102" s="53">
        <v>2518.7098406747309</v>
      </c>
      <c r="G102" s="85"/>
      <c r="H102" s="85"/>
      <c r="I102" s="1"/>
      <c r="J102" s="1"/>
    </row>
    <row r="103" spans="2:11">
      <c r="B103" s="9" t="s">
        <v>99</v>
      </c>
      <c r="C103" s="63">
        <v>37.042110000000001</v>
      </c>
      <c r="D103" s="55">
        <v>37.27693</v>
      </c>
      <c r="E103" s="51">
        <v>4073.6869016438231</v>
      </c>
      <c r="F103" s="53">
        <v>3943.5087185879738</v>
      </c>
      <c r="G103" s="85"/>
      <c r="H103" s="85"/>
      <c r="I103" s="1"/>
      <c r="J103" s="1"/>
    </row>
    <row r="104" spans="2:11">
      <c r="B104" s="11" t="s">
        <v>7</v>
      </c>
      <c r="C104" s="24">
        <f t="shared" ref="C104:D104" si="33">C105+C106</f>
        <v>36.053280000000001</v>
      </c>
      <c r="D104" s="24">
        <f t="shared" si="33"/>
        <v>36.694810000000004</v>
      </c>
      <c r="E104" s="45">
        <f t="shared" ref="E104:F104" si="34">E105+E106</f>
        <v>2855.7782772824612</v>
      </c>
      <c r="F104" s="45">
        <f t="shared" si="34"/>
        <v>3094.0989603818975</v>
      </c>
      <c r="G104" s="85"/>
      <c r="H104" s="85"/>
      <c r="I104" s="1"/>
      <c r="J104" s="1"/>
    </row>
    <row r="105" spans="2:11">
      <c r="B105" s="9" t="s">
        <v>100</v>
      </c>
      <c r="C105" s="63">
        <v>13.80241</v>
      </c>
      <c r="D105" s="55">
        <v>16.473590000000002</v>
      </c>
      <c r="E105" s="51">
        <v>724.6724559418634</v>
      </c>
      <c r="F105" s="53">
        <v>1104.5005053353132</v>
      </c>
      <c r="G105" s="85"/>
      <c r="H105" s="85"/>
      <c r="I105" s="1"/>
      <c r="J105" s="1"/>
    </row>
    <row r="106" spans="2:11">
      <c r="B106" s="18" t="s">
        <v>101</v>
      </c>
      <c r="C106" s="63">
        <v>22.250869999999999</v>
      </c>
      <c r="D106" s="55">
        <v>20.221219999999999</v>
      </c>
      <c r="E106" s="51">
        <v>2131.1058213405977</v>
      </c>
      <c r="F106" s="53">
        <v>1989.5984550465844</v>
      </c>
      <c r="G106" s="85"/>
      <c r="H106" s="85"/>
      <c r="I106" s="1"/>
      <c r="J106" s="1"/>
    </row>
    <row r="107" spans="2:11">
      <c r="B107" s="11" t="s">
        <v>102</v>
      </c>
      <c r="C107" s="24">
        <f t="shared" ref="C107:D107" si="35">C108+C109</f>
        <v>38.15363</v>
      </c>
      <c r="D107" s="24">
        <f t="shared" si="35"/>
        <v>41.755970000000005</v>
      </c>
      <c r="E107" s="45">
        <f t="shared" ref="E107:F107" si="36">E108+E109</f>
        <v>1529.9718809124518</v>
      </c>
      <c r="F107" s="45">
        <f t="shared" si="36"/>
        <v>1573.6771984920656</v>
      </c>
      <c r="G107" s="85"/>
      <c r="H107" s="85"/>
      <c r="I107" s="1"/>
      <c r="J107" s="1"/>
    </row>
    <row r="108" spans="2:11">
      <c r="B108" s="54" t="s">
        <v>103</v>
      </c>
      <c r="C108" s="63">
        <v>32.999169999999999</v>
      </c>
      <c r="D108" s="55">
        <v>36.301540000000003</v>
      </c>
      <c r="E108" s="51">
        <v>1173.760830520273</v>
      </c>
      <c r="F108" s="53">
        <v>1237.4435156132147</v>
      </c>
      <c r="G108" s="85"/>
      <c r="H108" s="85"/>
      <c r="I108" s="1"/>
      <c r="J108" s="1"/>
    </row>
    <row r="109" spans="2:11">
      <c r="B109" s="9" t="s">
        <v>104</v>
      </c>
      <c r="C109" s="63">
        <v>5.1544600000000003</v>
      </c>
      <c r="D109" s="55">
        <v>5.4544300000000003</v>
      </c>
      <c r="E109" s="51">
        <v>356.21105039217878</v>
      </c>
      <c r="F109" s="53">
        <v>336.23368287885097</v>
      </c>
      <c r="G109" s="85"/>
      <c r="H109" s="85"/>
      <c r="I109" s="1"/>
      <c r="J109" s="1"/>
    </row>
    <row r="110" spans="2:11">
      <c r="B110" s="11" t="s">
        <v>105</v>
      </c>
      <c r="C110" s="24">
        <f t="shared" ref="C110" si="37">C111+C112+C113</f>
        <v>7.7179899999999986</v>
      </c>
      <c r="D110" s="24">
        <f>D111+D112+D113</f>
        <v>8.2953599999999987</v>
      </c>
      <c r="E110" s="45">
        <f t="shared" ref="E110:F110" si="38">E111+E112+E113</f>
        <v>2328.5889231926094</v>
      </c>
      <c r="F110" s="45">
        <f t="shared" si="38"/>
        <v>4348.8145414947367</v>
      </c>
      <c r="G110" s="85"/>
      <c r="H110" s="85"/>
      <c r="I110" s="1"/>
      <c r="J110" s="1"/>
    </row>
    <row r="111" spans="2:11">
      <c r="B111" s="9" t="s">
        <v>106</v>
      </c>
      <c r="C111" s="63">
        <v>0.52095999999999998</v>
      </c>
      <c r="D111" s="55">
        <v>0.61543000000000003</v>
      </c>
      <c r="E111" s="51">
        <v>104.64626031282215</v>
      </c>
      <c r="F111" s="53">
        <v>2384.6000416510688</v>
      </c>
      <c r="G111" s="85"/>
      <c r="H111" s="85"/>
      <c r="I111" s="1"/>
      <c r="J111" s="1"/>
    </row>
    <row r="112" spans="2:11">
      <c r="B112" s="9" t="s">
        <v>107</v>
      </c>
      <c r="C112" s="63">
        <v>4.7889799999999996</v>
      </c>
      <c r="D112" s="55">
        <v>5.1853999999999996</v>
      </c>
      <c r="E112" s="51">
        <v>1176.4890130782751</v>
      </c>
      <c r="F112" s="53">
        <v>1102.6486133154683</v>
      </c>
      <c r="G112" s="85"/>
      <c r="H112" s="85"/>
      <c r="I112" s="1"/>
      <c r="J112" s="1"/>
    </row>
    <row r="113" spans="2:10">
      <c r="B113" s="18" t="s">
        <v>108</v>
      </c>
      <c r="C113" s="63">
        <v>2.4080499999999998</v>
      </c>
      <c r="D113" s="55">
        <v>2.4945300000000001</v>
      </c>
      <c r="E113" s="51">
        <v>1047.453649801512</v>
      </c>
      <c r="F113" s="53">
        <v>861.56588652819971</v>
      </c>
      <c r="G113" s="85"/>
      <c r="H113" s="85"/>
      <c r="I113" s="1"/>
      <c r="J113" s="1"/>
    </row>
    <row r="114" spans="2:10">
      <c r="B114" s="14" t="s">
        <v>109</v>
      </c>
      <c r="C114" s="24">
        <f t="shared" ref="C114:D114" si="39">C100+C107+C110</f>
        <v>143.47117999999998</v>
      </c>
      <c r="D114" s="24">
        <f t="shared" si="39"/>
        <v>152.03359</v>
      </c>
      <c r="E114" s="45">
        <f t="shared" ref="E114:F114" si="40">E100+E107+E110</f>
        <v>12573.157232541238</v>
      </c>
      <c r="F114" s="45">
        <f t="shared" si="40"/>
        <v>15478.809259631405</v>
      </c>
      <c r="G114" s="85"/>
      <c r="H114" s="85"/>
      <c r="I114" s="1"/>
      <c r="J114" s="1"/>
    </row>
    <row r="115" spans="2:10">
      <c r="B115" s="102"/>
      <c r="C115" s="103"/>
      <c r="D115" s="103"/>
      <c r="E115" s="103"/>
      <c r="F115" s="104"/>
      <c r="G115" s="1"/>
      <c r="H115" s="1"/>
      <c r="I115" s="1"/>
      <c r="J115" s="1"/>
    </row>
    <row r="116" spans="2:10">
      <c r="B116" s="100" t="s">
        <v>110</v>
      </c>
      <c r="C116" s="100"/>
      <c r="D116" s="100"/>
      <c r="E116" s="100"/>
      <c r="F116" s="100"/>
      <c r="G116" s="1"/>
      <c r="H116" s="1"/>
      <c r="I116" s="1"/>
      <c r="J116" s="1"/>
    </row>
    <row r="117" spans="2:10" ht="60.75" customHeight="1">
      <c r="B117" s="74"/>
      <c r="C117" s="75" t="s">
        <v>82</v>
      </c>
      <c r="D117" s="75" t="s">
        <v>83</v>
      </c>
      <c r="E117" s="76" t="s">
        <v>84</v>
      </c>
      <c r="F117" s="76" t="s">
        <v>85</v>
      </c>
      <c r="G117" s="87"/>
      <c r="H117" s="87"/>
      <c r="I117" s="87"/>
      <c r="J117" s="87"/>
    </row>
    <row r="118" spans="2:10" ht="15">
      <c r="B118" s="71" t="s">
        <v>87</v>
      </c>
      <c r="C118" s="72">
        <v>1.7149000000000001</v>
      </c>
      <c r="D118" s="73">
        <v>249.42306497617002</v>
      </c>
      <c r="E118" s="72">
        <v>58177.40870604699</v>
      </c>
      <c r="F118" s="72" t="s">
        <v>86</v>
      </c>
      <c r="G118" s="92"/>
      <c r="H118" s="92"/>
      <c r="I118" s="92"/>
      <c r="J118" s="92"/>
    </row>
    <row r="119" spans="2:10">
      <c r="B119" s="71" t="s">
        <v>88</v>
      </c>
      <c r="C119" s="72">
        <v>1.7935700000000001</v>
      </c>
      <c r="D119" s="73">
        <v>219.73065952300001</v>
      </c>
      <c r="E119" s="72">
        <v>59533.352938552714</v>
      </c>
      <c r="F119" s="72" t="s">
        <v>86</v>
      </c>
      <c r="G119" s="88"/>
      <c r="H119" s="88"/>
      <c r="I119" s="88"/>
      <c r="J119" s="88"/>
    </row>
    <row r="120" spans="2:10">
      <c r="B120" s="71" t="s">
        <v>89</v>
      </c>
      <c r="C120" s="72">
        <v>2.05952</v>
      </c>
      <c r="D120" s="73">
        <v>257.04292809999998</v>
      </c>
      <c r="E120" s="72">
        <v>50620.685846127701</v>
      </c>
      <c r="F120" s="72" t="s">
        <v>90</v>
      </c>
      <c r="G120" s="89"/>
      <c r="H120" s="89"/>
      <c r="I120" s="90"/>
      <c r="J120" s="90"/>
    </row>
    <row r="121" spans="2:10">
      <c r="B121" s="71" t="s">
        <v>92</v>
      </c>
      <c r="C121" s="72">
        <v>1.5362199999999999</v>
      </c>
      <c r="D121" s="73">
        <v>204.26315059999999</v>
      </c>
      <c r="E121" s="72">
        <v>72426.752828370954</v>
      </c>
      <c r="F121" s="72" t="s">
        <v>91</v>
      </c>
      <c r="G121" s="1"/>
      <c r="H121" s="1"/>
      <c r="I121" s="1"/>
      <c r="J121" s="1"/>
    </row>
    <row r="122" spans="2:10">
      <c r="B122" s="71" t="s">
        <v>93</v>
      </c>
      <c r="C122" s="72">
        <v>1.5691999999999999</v>
      </c>
      <c r="D122" s="73">
        <v>194.9630324</v>
      </c>
      <c r="E122" s="72">
        <v>71681.438554677545</v>
      </c>
      <c r="F122" s="72" t="s">
        <v>113</v>
      </c>
      <c r="G122" s="1"/>
      <c r="H122" s="1"/>
      <c r="I122" s="1"/>
      <c r="J122" s="1"/>
    </row>
    <row r="123" spans="2:10">
      <c r="B123" s="71" t="s">
        <v>111</v>
      </c>
      <c r="C123" s="72">
        <v>2.2915700000000001</v>
      </c>
      <c r="D123" s="73">
        <v>316.65652360716501</v>
      </c>
      <c r="E123" s="72">
        <v>47018.002740479227</v>
      </c>
      <c r="F123" s="72" t="s">
        <v>112</v>
      </c>
      <c r="G123" s="1"/>
      <c r="H123" s="1"/>
      <c r="I123" s="1"/>
      <c r="J123" s="1"/>
    </row>
    <row r="124" spans="2:10">
      <c r="B124" s="71" t="s">
        <v>115</v>
      </c>
      <c r="C124" s="72">
        <v>2.2519200000000001</v>
      </c>
      <c r="D124" s="73">
        <v>333.01228909999998</v>
      </c>
      <c r="E124" s="72">
        <v>53907.48282354611</v>
      </c>
      <c r="F124" s="72" t="s">
        <v>118</v>
      </c>
      <c r="G124" s="1"/>
      <c r="H124" s="1"/>
      <c r="I124" s="1"/>
      <c r="J124" s="1"/>
    </row>
    <row r="125" spans="2:10">
      <c r="B125" s="71" t="s">
        <v>119</v>
      </c>
      <c r="C125" s="72">
        <v>1.7490300000000001</v>
      </c>
      <c r="D125" s="73">
        <v>272.8406061</v>
      </c>
      <c r="E125" s="72">
        <v>68927.358913226184</v>
      </c>
      <c r="F125" s="72" t="s">
        <v>120</v>
      </c>
      <c r="G125" s="78"/>
      <c r="H125" s="1"/>
      <c r="I125" s="1"/>
      <c r="J125" s="1"/>
    </row>
    <row r="126" spans="2:10">
      <c r="B126" s="71" t="s">
        <v>121</v>
      </c>
      <c r="C126" s="72">
        <v>2.0287500000000001</v>
      </c>
      <c r="D126" s="73">
        <v>284.99681379100002</v>
      </c>
      <c r="E126" s="72">
        <v>63051.706035736286</v>
      </c>
      <c r="F126" s="72" t="s">
        <v>122</v>
      </c>
      <c r="G126" s="1"/>
      <c r="H126" s="1"/>
      <c r="I126" s="1"/>
      <c r="J126" s="1"/>
    </row>
    <row r="127" spans="2:10">
      <c r="B127" s="71" t="s">
        <v>123</v>
      </c>
      <c r="C127" s="72">
        <v>1.7372300000000001</v>
      </c>
      <c r="D127" s="73">
        <v>264.58699945199999</v>
      </c>
      <c r="E127" s="72">
        <v>72554.95691992424</v>
      </c>
      <c r="F127" s="72" t="s">
        <v>124</v>
      </c>
      <c r="G127" s="1"/>
      <c r="H127" s="1"/>
      <c r="I127" s="1"/>
      <c r="J127" s="1"/>
    </row>
    <row r="128" spans="2:10">
      <c r="B128" s="71" t="s">
        <v>125</v>
      </c>
      <c r="C128" s="72">
        <v>2.2400099999999998</v>
      </c>
      <c r="D128" s="73">
        <v>285.95648540000002</v>
      </c>
      <c r="E128" s="72">
        <v>59898.866046052543</v>
      </c>
      <c r="F128" s="72" t="s">
        <v>126</v>
      </c>
      <c r="G128" s="1"/>
      <c r="H128" s="1"/>
      <c r="I128" s="1"/>
      <c r="J128" s="1"/>
    </row>
    <row r="129" spans="2:10">
      <c r="B129" s="71" t="s">
        <v>127</v>
      </c>
      <c r="C129" s="72">
        <v>2.4020299999999999</v>
      </c>
      <c r="D129" s="73">
        <v>320.01705659999999</v>
      </c>
      <c r="E129" s="72">
        <v>58391.710349285451</v>
      </c>
      <c r="F129" s="72" t="s">
        <v>128</v>
      </c>
      <c r="G129" s="1"/>
      <c r="H129" s="1"/>
      <c r="I129" s="1"/>
      <c r="J129" s="1"/>
    </row>
    <row r="130" spans="2:10">
      <c r="B130" s="71" t="s">
        <v>130</v>
      </c>
      <c r="C130" s="72">
        <v>2.5168900000000001</v>
      </c>
      <c r="D130" s="73">
        <v>366.43521650000002</v>
      </c>
      <c r="E130" s="72">
        <v>55057.763303124091</v>
      </c>
      <c r="F130" s="72" t="s">
        <v>131</v>
      </c>
      <c r="G130" s="36"/>
      <c r="H130" s="1"/>
      <c r="I130" s="1"/>
      <c r="J130" s="1"/>
    </row>
    <row r="131" spans="2:10">
      <c r="B131" s="71" t="s">
        <v>134</v>
      </c>
      <c r="C131" s="72">
        <v>2.2276699999999998</v>
      </c>
      <c r="D131" s="73">
        <v>334.76900029802499</v>
      </c>
      <c r="E131" s="72">
        <v>66950.054716362836</v>
      </c>
      <c r="F131" s="79" t="s">
        <v>135</v>
      </c>
      <c r="G131" s="1"/>
      <c r="H131" s="1"/>
      <c r="I131" s="1"/>
      <c r="J131" s="1"/>
    </row>
    <row r="132" spans="2:10">
      <c r="B132" s="109" t="s">
        <v>114</v>
      </c>
      <c r="C132" s="109"/>
      <c r="D132" s="109"/>
      <c r="E132" s="109"/>
      <c r="F132" s="109"/>
      <c r="G132" s="1"/>
      <c r="H132" s="1"/>
      <c r="I132" s="1"/>
      <c r="J132" s="1"/>
    </row>
    <row r="133" spans="2:10">
      <c r="B133" s="109"/>
      <c r="C133" s="109"/>
      <c r="D133" s="109"/>
      <c r="E133" s="109"/>
      <c r="F133" s="109"/>
      <c r="G133" s="1"/>
      <c r="H133" s="1"/>
      <c r="I133" s="1"/>
      <c r="J133" s="1"/>
    </row>
    <row r="134" spans="2:10">
      <c r="B134" s="109"/>
      <c r="C134" s="109"/>
      <c r="D134" s="109"/>
      <c r="E134" s="109"/>
      <c r="F134" s="109"/>
      <c r="G134" s="1"/>
      <c r="H134" s="1"/>
      <c r="I134" s="1"/>
      <c r="J134" s="1"/>
    </row>
    <row r="135" spans="2:10">
      <c r="B135" s="109"/>
      <c r="C135" s="109"/>
      <c r="D135" s="109"/>
      <c r="E135" s="109"/>
      <c r="F135" s="109"/>
      <c r="G135" s="1"/>
      <c r="H135" s="1"/>
      <c r="I135" s="1"/>
      <c r="J135" s="1"/>
    </row>
    <row r="136" spans="2:10">
      <c r="B136" s="109"/>
      <c r="C136" s="109"/>
      <c r="D136" s="109"/>
      <c r="E136" s="109"/>
      <c r="F136" s="109"/>
      <c r="G136" s="1"/>
      <c r="H136" s="1"/>
      <c r="I136" s="1"/>
      <c r="J136" s="1"/>
    </row>
    <row r="137" spans="2:10">
      <c r="B137" s="109"/>
      <c r="C137" s="109"/>
      <c r="D137" s="109"/>
      <c r="E137" s="109"/>
      <c r="F137" s="109"/>
      <c r="G137" s="1"/>
      <c r="H137" s="1"/>
      <c r="I137" s="1"/>
      <c r="J137" s="1"/>
    </row>
    <row r="138" spans="2:10">
      <c r="B138" s="109"/>
      <c r="C138" s="109"/>
      <c r="D138" s="109"/>
      <c r="E138" s="109"/>
      <c r="F138" s="109"/>
      <c r="G138" s="1"/>
      <c r="H138" s="1"/>
      <c r="I138" s="1"/>
      <c r="J138" s="1"/>
    </row>
    <row r="139" spans="2:10">
      <c r="B139" s="109"/>
      <c r="C139" s="109"/>
      <c r="D139" s="109"/>
      <c r="E139" s="109"/>
      <c r="F139" s="109"/>
      <c r="G139" s="1"/>
      <c r="H139" s="1"/>
      <c r="I139" s="1"/>
      <c r="J139" s="1"/>
    </row>
    <row r="140" spans="2:10">
      <c r="B140" s="109"/>
      <c r="C140" s="109"/>
      <c r="D140" s="109"/>
      <c r="E140" s="109"/>
      <c r="F140" s="109"/>
      <c r="G140" s="1"/>
      <c r="H140" s="1"/>
      <c r="I140" s="1"/>
      <c r="J140" s="1"/>
    </row>
    <row r="141" spans="2:10">
      <c r="B141" s="109"/>
      <c r="C141" s="109"/>
      <c r="D141" s="109"/>
      <c r="E141" s="109"/>
      <c r="F141" s="109"/>
      <c r="G141" s="1"/>
      <c r="H141" s="1"/>
      <c r="I141" s="1"/>
      <c r="J141" s="1"/>
    </row>
    <row r="142" spans="2:10">
      <c r="B142" s="109"/>
      <c r="C142" s="109"/>
      <c r="D142" s="109"/>
      <c r="E142" s="109"/>
      <c r="F142" s="109"/>
      <c r="G142" s="1"/>
      <c r="H142" s="1"/>
      <c r="I142" s="1"/>
      <c r="J142" s="1"/>
    </row>
    <row r="143" spans="2:10">
      <c r="B143" s="109"/>
      <c r="C143" s="109"/>
      <c r="D143" s="109"/>
      <c r="E143" s="109"/>
      <c r="F143" s="109"/>
      <c r="G143" s="1"/>
      <c r="H143" s="1"/>
      <c r="I143" s="1"/>
      <c r="J143" s="1"/>
    </row>
    <row r="144" spans="2:10">
      <c r="B144" s="109"/>
      <c r="C144" s="109"/>
      <c r="D144" s="109"/>
      <c r="E144" s="109"/>
      <c r="F144" s="109"/>
      <c r="G144" s="1"/>
      <c r="H144" s="1"/>
      <c r="I144" s="1"/>
      <c r="J144" s="1"/>
    </row>
    <row r="145" spans="2:10">
      <c r="B145" s="109"/>
      <c r="C145" s="109"/>
      <c r="D145" s="109"/>
      <c r="E145" s="109"/>
      <c r="F145" s="109"/>
      <c r="G145" s="1"/>
      <c r="H145" s="1"/>
      <c r="I145" s="1"/>
      <c r="J145" s="1"/>
    </row>
    <row r="146" spans="2:10">
      <c r="B146" s="109"/>
      <c r="C146" s="109"/>
      <c r="D146" s="109"/>
      <c r="E146" s="109"/>
      <c r="F146" s="109"/>
      <c r="G146" s="1"/>
      <c r="H146" s="1"/>
      <c r="I146" s="1"/>
      <c r="J146" s="1"/>
    </row>
    <row r="147" spans="2:10">
      <c r="D147" s="36"/>
      <c r="G147" s="1"/>
      <c r="H147" s="1"/>
      <c r="I147" s="1"/>
      <c r="J147" s="1"/>
    </row>
    <row r="148" spans="2:10">
      <c r="D148" s="36"/>
      <c r="G148" s="1"/>
      <c r="H148" s="1"/>
      <c r="I148" s="1"/>
      <c r="J148" s="1"/>
    </row>
    <row r="149" spans="2:10">
      <c r="D149" s="36"/>
      <c r="G149" s="1"/>
      <c r="H149" s="1"/>
      <c r="I149" s="1"/>
      <c r="J149" s="1"/>
    </row>
    <row r="150" spans="2:10">
      <c r="D150" s="36"/>
      <c r="G150" s="1"/>
      <c r="H150" s="1"/>
      <c r="I150" s="1"/>
      <c r="J150" s="1"/>
    </row>
    <row r="151" spans="2:10">
      <c r="D151" s="36"/>
      <c r="G151" s="1"/>
      <c r="H151" s="1"/>
      <c r="I151" s="1"/>
      <c r="J151" s="1"/>
    </row>
    <row r="152" spans="2:10">
      <c r="D152" s="36"/>
      <c r="G152" s="1"/>
      <c r="H152" s="1"/>
      <c r="I152" s="1"/>
      <c r="J152" s="1"/>
    </row>
    <row r="153" spans="2:10">
      <c r="D153" s="36"/>
      <c r="G153" s="1"/>
      <c r="H153" s="1"/>
      <c r="I153" s="1"/>
      <c r="J153" s="1"/>
    </row>
    <row r="154" spans="2:10">
      <c r="D154" s="36"/>
      <c r="G154" s="1"/>
      <c r="H154" s="1"/>
      <c r="I154" s="1"/>
      <c r="J154" s="1"/>
    </row>
    <row r="155" spans="2:10">
      <c r="D155" s="36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</row>
    <row r="302" spans="4:10">
      <c r="D302" s="36"/>
      <c r="G302" s="1"/>
      <c r="H302" s="1"/>
      <c r="I302" s="1"/>
    </row>
    <row r="303" spans="4:10">
      <c r="D303" s="36"/>
      <c r="G303" s="1"/>
      <c r="H303" s="1"/>
      <c r="I303" s="1"/>
    </row>
    <row r="304" spans="4:10">
      <c r="D304" s="36"/>
      <c r="G304" s="1"/>
      <c r="H304" s="1"/>
      <c r="I304" s="1"/>
    </row>
    <row r="305" spans="4:9">
      <c r="D305" s="36"/>
      <c r="G305" s="1"/>
      <c r="H305" s="1"/>
      <c r="I305" s="1"/>
    </row>
    <row r="306" spans="4:9">
      <c r="D306" s="36"/>
    </row>
    <row r="307" spans="4:9">
      <c r="D307" s="36"/>
    </row>
    <row r="308" spans="4:9">
      <c r="D308" s="36"/>
    </row>
    <row r="309" spans="4:9">
      <c r="D309" s="36"/>
    </row>
    <row r="310" spans="4:9">
      <c r="D310" s="36"/>
    </row>
    <row r="311" spans="4:9">
      <c r="D311" s="36"/>
    </row>
    <row r="312" spans="4:9">
      <c r="D312" s="36"/>
    </row>
    <row r="313" spans="4:9">
      <c r="D313" s="36"/>
    </row>
    <row r="314" spans="4:9">
      <c r="D314" s="36"/>
    </row>
    <row r="315" spans="4:9">
      <c r="D315" s="36"/>
    </row>
    <row r="316" spans="4:9">
      <c r="D316" s="36"/>
    </row>
    <row r="317" spans="4:9">
      <c r="D317" s="36"/>
    </row>
    <row r="318" spans="4:9">
      <c r="D318" s="36"/>
    </row>
    <row r="319" spans="4:9">
      <c r="D319" s="36"/>
    </row>
    <row r="320" spans="4:9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</sheetData>
  <mergeCells count="36">
    <mergeCell ref="G98:G99"/>
    <mergeCell ref="H98:H99"/>
    <mergeCell ref="B94:F94"/>
    <mergeCell ref="D77:D78"/>
    <mergeCell ref="B53:J53"/>
    <mergeCell ref="G54:J54"/>
    <mergeCell ref="C55:C56"/>
    <mergeCell ref="D55:D56"/>
    <mergeCell ref="G55:G56"/>
    <mergeCell ref="H55:H56"/>
    <mergeCell ref="B76:F76"/>
    <mergeCell ref="B77:B79"/>
    <mergeCell ref="B54:B57"/>
    <mergeCell ref="C54:F54"/>
    <mergeCell ref="B132:F146"/>
    <mergeCell ref="B97:B99"/>
    <mergeCell ref="C97:D97"/>
    <mergeCell ref="E97:F97"/>
    <mergeCell ref="B115:F115"/>
    <mergeCell ref="B116:F116"/>
    <mergeCell ref="G118:H118"/>
    <mergeCell ref="I118:J118"/>
    <mergeCell ref="B52:J52"/>
    <mergeCell ref="B75:F75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95:F95"/>
    <mergeCell ref="C96:F96"/>
    <mergeCell ref="C77:C78"/>
  </mergeCells>
  <phoneticPr fontId="116" type="noConversion"/>
  <conditionalFormatting sqref="G81:H93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G100:H114">
    <cfRule type="cellIs" dxfId="1" priority="3" operator="greaterThan">
      <formula>0</formula>
    </cfRule>
    <cfRule type="cellIs" dxfId="0" priority="4" operator="lessThan">
      <formula>0</formula>
    </cfRule>
  </conditionalFormatting>
  <pageMargins left="0.01" right="0.02" top="0.38" bottom="0.1" header="0" footer="0"/>
  <pageSetup scale="82" orientation="portrait" r:id="rId1"/>
  <ignoredErrors>
    <ignoredError sqref="C22:J22 D30 H30 F30 J30" formulaRange="1"/>
    <ignoredError sqref="F62 F59 F66 F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2023-11-22T14:36:51Z</cp:lastPrinted>
  <dcterms:created xsi:type="dcterms:W3CDTF">2020-10-21T07:14:05Z</dcterms:created>
  <dcterms:modified xsi:type="dcterms:W3CDTF">2023-11-22T14:39:55Z</dcterms:modified>
</cp:coreProperties>
</file>