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October_2023\21-10-2023\Payment System Indicator-Sep 2023\"/>
    </mc:Choice>
  </mc:AlternateContent>
  <bookViews>
    <workbookView xWindow="0" yWindow="0" windowWidth="28800" windowHeight="18000"/>
  </bookViews>
  <sheets>
    <sheet name="September 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7" l="1"/>
  <c r="D59" i="7"/>
  <c r="F107" i="7" l="1"/>
  <c r="D110" i="7" l="1"/>
  <c r="J43" i="7" l="1"/>
  <c r="F43" i="7"/>
  <c r="F41" i="7" l="1"/>
  <c r="J41" i="7"/>
  <c r="F110" i="7"/>
  <c r="F104" i="7"/>
  <c r="F101" i="7"/>
  <c r="D107" i="7"/>
  <c r="D104" i="7"/>
  <c r="D101" i="7"/>
  <c r="F100" i="7" l="1"/>
  <c r="D100" i="7"/>
  <c r="E110" i="7"/>
  <c r="E107" i="7"/>
  <c r="E104" i="7"/>
  <c r="E101" i="7"/>
  <c r="C110" i="7"/>
  <c r="C107" i="7"/>
  <c r="C104" i="7"/>
  <c r="C101" i="7"/>
  <c r="E100" i="7" l="1"/>
  <c r="E114" i="7" s="1"/>
  <c r="F114" i="7"/>
  <c r="D114" i="7"/>
  <c r="C100" i="7"/>
  <c r="C114" i="7" s="1"/>
  <c r="F38" i="7"/>
  <c r="J38" i="7"/>
  <c r="J35" i="7"/>
  <c r="F35" i="7"/>
  <c r="J34" i="7" l="1"/>
  <c r="F34" i="7"/>
  <c r="F87" i="7" l="1"/>
  <c r="F84" i="7"/>
  <c r="F81" i="7"/>
  <c r="J70" i="7"/>
  <c r="F70" i="7"/>
  <c r="J66" i="7"/>
  <c r="F66" i="7"/>
  <c r="J59" i="7"/>
  <c r="F59" i="7"/>
  <c r="J62" i="7"/>
  <c r="F62" i="7"/>
  <c r="H38" i="7" l="1"/>
  <c r="D38" i="7"/>
  <c r="D30" i="7" l="1"/>
  <c r="D81" i="7"/>
  <c r="C81" i="7"/>
  <c r="E87" i="7" l="1"/>
  <c r="D87" i="7"/>
  <c r="C87" i="7"/>
  <c r="E84" i="7"/>
  <c r="D84" i="7"/>
  <c r="C84" i="7"/>
  <c r="E81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I18" i="7"/>
  <c r="H18" i="7"/>
  <c r="G18" i="7"/>
  <c r="F18" i="7"/>
  <c r="E18" i="7"/>
  <c r="D18" i="7"/>
  <c r="C18" i="7"/>
  <c r="J10" i="7"/>
  <c r="I10" i="7"/>
  <c r="H10" i="7"/>
  <c r="G10" i="7"/>
  <c r="F10" i="7"/>
  <c r="E10" i="7"/>
  <c r="D10" i="7"/>
  <c r="C10" i="7"/>
  <c r="C9" i="7" l="1"/>
  <c r="D9" i="7"/>
  <c r="G41" i="7"/>
  <c r="E9" i="7"/>
  <c r="C41" i="7"/>
  <c r="G9" i="7"/>
  <c r="H9" i="7"/>
  <c r="I9" i="7"/>
  <c r="F49" i="7"/>
  <c r="F9" i="7"/>
  <c r="J9" i="7"/>
  <c r="D41" i="7"/>
  <c r="H41" i="7"/>
  <c r="I41" i="7"/>
  <c r="E41" i="7"/>
  <c r="G50" i="7"/>
  <c r="C49" i="7" l="1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<sst xmlns="http://schemas.openxmlformats.org/spreadsheetml/2006/main" count="159" uniqueCount="134">
  <si>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</si>
  <si>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</si>
  <si>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</si>
  <si>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</si>
  <si>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</si>
  <si>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</si>
  <si>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</si>
  <si>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</si>
  <si>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</si>
  <si>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</si>
  <si>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</si>
  <si>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</si>
  <si>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</si>
  <si>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</si>
  <si>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</si>
  <si>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</si>
  <si>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</si>
  <si>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</si>
  <si>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</si>
  <si>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</si>
  <si>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</si>
  <si>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</si>
  <si>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</si>
  <si>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</si>
  <si>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</si>
  <si>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</si>
  <si>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</si>
  <si>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</si>
  <si>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</si>
  <si>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</si>
  <si>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</si>
  <si>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</si>
  <si>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</si>
  <si>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</si>
  <si>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</si>
  <si>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</si>
  <si>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</si>
  <si>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</si>
  <si>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</si>
  <si>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</si>
  <si>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</si>
  <si>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</si>
  <si>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</si>
  <si>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</si>
  <si>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</si>
  <si>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</si>
  <si>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</si>
  <si>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</si>
  <si>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</si>
  <si>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</si>
  <si>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</si>
  <si>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</si>
  <si>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</si>
  <si>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</si>
  <si>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</si>
  <si>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</si>
  <si>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</si>
  <si>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</si>
  <si>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</si>
  <si>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</si>
  <si>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</si>
  <si>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</si>
  <si>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</si>
  <si>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</si>
  <si>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</si>
  <si>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</si>
  <si>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</si>
  <si>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</si>
  <si>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</si>
  <si>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</si>
  <si>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</si>
  <si>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</si>
  <si>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</si>
  <si>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</si>
  <si>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</si>
  <si>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</si>
  <si>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</si>
  <si>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</si>
  <si>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</si>
  <si>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</si>
  <si>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</si>
  <si>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</si>
  <si>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</si>
  <si>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</si>
  <si>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</si>
  <si>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</si>
  <si>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</si>
  <si>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</si>
  <si>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</si>
  <si>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</si>
  <si>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</si>
  <si>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</si>
  <si>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</si>
  <si>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</si>
  <si>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</si>
  <si>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</si>
  <si>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</si>
  <si>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</si>
  <si>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</si>
  <si>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</si>
  <si>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</si>
  <si>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</si>
  <si>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</si>
  <si>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</si>
  <si>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</si>
  <si>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</si>
  <si>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</si>
  <si>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</si>
  <si>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</si>
  <si>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</si>
  <si>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</si>
  <si>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</si>
  <si>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</si>
  <si>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</si>
  <si>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</si>
  <si>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</si>
  <si>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</si>
  <si>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</si>
  <si>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</si>
  <si>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</si>
  <si>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</si>
  <si>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</si>
  <si>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</si>
  <si>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</si>
  <si>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</si>
  <si>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</si>
  <si>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</si>
  <si>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</t>
  </si>
  <si>
    <t>August 2023</t>
  </si>
  <si>
    <t>0.157 bps</t>
  </si>
  <si>
    <t>2022
September</t>
  </si>
  <si>
    <t>September</t>
  </si>
  <si>
    <t>September 2023</t>
  </si>
  <si>
    <t>0.174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</si>
</sst>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115" fillId="3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0" fontId="6" fillId="5" borderId="1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51"/>
  <sheetViews>
    <sheetView showGridLines="0" tabSelected="1" zoomScaleNormal="100" workbookViewId="0"/>
  </sheetViews>
  <sheetFormatPr defaultColWidth="9.140625" defaultRowHeight="12.75"/>
  <cols>
    <col min="1" max="1" width="1.28515625" style="1" customWidth="1"/>
    <col min="2" max="2" width="41.42578125" style="2" customWidth="1"/>
    <col min="3" max="3" width="11.42578125" style="36" customWidth="1"/>
    <col min="4" max="4" width="11.140625" style="62" customWidth="1"/>
    <col min="5" max="5" width="11" style="36" customWidth="1"/>
    <col min="6" max="6" width="11" style="36" bestFit="1" customWidth="1"/>
    <col min="7" max="7" width="11.42578125" style="52" bestFit="1" customWidth="1"/>
    <col min="8" max="8" width="11.42578125" style="56" customWidth="1"/>
    <col min="9" max="9" width="11.42578125" style="52" customWidth="1"/>
    <col min="10" max="10" width="11" style="61" bestFit="1" customWidth="1"/>
    <col min="11" max="16384" width="9.140625" style="1"/>
  </cols>
  <sheetData>
    <row r="1" spans="2:10">
      <c r="B1" s="91" t="s">
        <v>80</v>
      </c>
      <c r="C1" s="91"/>
      <c r="D1" s="91"/>
      <c r="E1" s="91"/>
      <c r="F1" s="91"/>
      <c r="G1" s="91"/>
      <c r="H1" s="91"/>
      <c r="I1" s="91"/>
      <c r="J1" s="91"/>
    </row>
    <row r="2" spans="2:10">
      <c r="B2" s="92" t="s">
        <v>69</v>
      </c>
      <c r="C2" s="92"/>
      <c r="D2" s="92"/>
      <c r="E2" s="92"/>
      <c r="F2" s="92"/>
      <c r="G2" s="92"/>
      <c r="H2" s="92"/>
      <c r="I2" s="92"/>
      <c r="J2" s="92"/>
    </row>
    <row r="3" spans="2:10">
      <c r="B3" s="85"/>
      <c r="C3" s="82" t="s">
        <v>30</v>
      </c>
      <c r="D3" s="82"/>
      <c r="E3" s="82"/>
      <c r="F3" s="82"/>
      <c r="G3" s="89" t="s">
        <v>29</v>
      </c>
      <c r="H3" s="89"/>
      <c r="I3" s="89"/>
      <c r="J3" s="89"/>
    </row>
    <row r="4" spans="2:10">
      <c r="B4" s="85"/>
      <c r="C4" s="82" t="s">
        <v>116</v>
      </c>
      <c r="D4" s="83" t="s">
        <v>130</v>
      </c>
      <c r="E4" s="58">
        <v>2023</v>
      </c>
      <c r="F4" s="58">
        <v>2023</v>
      </c>
      <c r="G4" s="82" t="s">
        <v>116</v>
      </c>
      <c r="H4" s="83" t="s">
        <v>130</v>
      </c>
      <c r="I4" s="58">
        <v>2023</v>
      </c>
      <c r="J4" s="58">
        <v>2023</v>
      </c>
    </row>
    <row r="5" spans="2:10">
      <c r="B5" s="85"/>
      <c r="C5" s="82"/>
      <c r="D5" s="83"/>
      <c r="E5" s="58" t="s">
        <v>127</v>
      </c>
      <c r="F5" s="58" t="s">
        <v>131</v>
      </c>
      <c r="G5" s="82"/>
      <c r="H5" s="83"/>
      <c r="I5" s="58" t="s">
        <v>127</v>
      </c>
      <c r="J5" s="58" t="s">
        <v>131</v>
      </c>
    </row>
    <row r="6" spans="2:10">
      <c r="B6" s="85"/>
      <c r="C6" s="58">
        <v>1</v>
      </c>
      <c r="D6" s="58">
        <v>2</v>
      </c>
      <c r="E6" s="58">
        <v>3</v>
      </c>
      <c r="F6" s="58">
        <v>4</v>
      </c>
      <c r="G6" s="58">
        <v>1</v>
      </c>
      <c r="H6" s="58">
        <v>2</v>
      </c>
      <c r="I6" s="58">
        <v>3</v>
      </c>
      <c r="J6" s="58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41.438420000000001</v>
      </c>
      <c r="D9" s="3">
        <f t="shared" ref="D9:G9" si="0">D10+D14+D15</f>
        <v>3.9649999999999999</v>
      </c>
      <c r="E9" s="3">
        <f t="shared" si="0"/>
        <v>3.8251249999999999</v>
      </c>
      <c r="F9" s="3">
        <f t="shared" si="0"/>
        <v>3.7312799999999999</v>
      </c>
      <c r="G9" s="40">
        <f t="shared" si="0"/>
        <v>258797335.57908455</v>
      </c>
      <c r="H9" s="40">
        <f>H10+H14+H15</f>
        <v>24321857.965</v>
      </c>
      <c r="I9" s="40">
        <f>I10+I14+I15</f>
        <v>21796084.535425998</v>
      </c>
      <c r="J9" s="40">
        <f>J10+J14+J15</f>
        <v>21104038.735103197</v>
      </c>
    </row>
    <row r="10" spans="2:10">
      <c r="B10" s="16" t="s">
        <v>65</v>
      </c>
      <c r="C10" s="3">
        <f>C11+C12+C13</f>
        <v>15.001389999999999</v>
      </c>
      <c r="D10" s="3">
        <f t="shared" ref="D10:J10" si="1">D11+D12+D13</f>
        <v>1.51214</v>
      </c>
      <c r="E10" s="3">
        <f t="shared" si="1"/>
        <v>1.45688</v>
      </c>
      <c r="F10" s="3">
        <f t="shared" si="1"/>
        <v>1.5233300000000001</v>
      </c>
      <c r="G10" s="40">
        <f>G11+G12+G13</f>
        <v>172251291.8582232</v>
      </c>
      <c r="H10" s="40">
        <f t="shared" si="1"/>
        <v>16060463.285</v>
      </c>
      <c r="I10" s="40">
        <f t="shared" si="1"/>
        <v>14374901.495425999</v>
      </c>
      <c r="J10" s="40">
        <f t="shared" si="1"/>
        <v>13723954.245103199</v>
      </c>
    </row>
    <row r="11" spans="2:10">
      <c r="B11" s="9" t="s">
        <v>64</v>
      </c>
      <c r="C11" s="31">
        <v>7.990079999999999</v>
      </c>
      <c r="D11" s="31">
        <v>0.85628000000000004</v>
      </c>
      <c r="E11" s="31">
        <v>0.81538999999999995</v>
      </c>
      <c r="F11" s="31">
        <v>0.92757999999999996</v>
      </c>
      <c r="G11" s="41">
        <v>10090699.598223198</v>
      </c>
      <c r="H11" s="41">
        <v>1027325.7150000001</v>
      </c>
      <c r="I11" s="41">
        <v>1075273.415426</v>
      </c>
      <c r="J11" s="41">
        <v>1211320.2151031999</v>
      </c>
    </row>
    <row r="12" spans="2:10">
      <c r="B12" s="9" t="s">
        <v>63</v>
      </c>
      <c r="C12" s="31">
        <v>4.0718399999999999</v>
      </c>
      <c r="D12" s="31">
        <v>0.35749999999999998</v>
      </c>
      <c r="E12" s="31">
        <v>0.43901000000000001</v>
      </c>
      <c r="F12" s="31">
        <v>0.40527000000000002</v>
      </c>
      <c r="G12" s="41">
        <v>68032486.809999987</v>
      </c>
      <c r="H12" s="41">
        <v>6014630.0700000003</v>
      </c>
      <c r="I12" s="41">
        <v>6265270.5300000003</v>
      </c>
      <c r="J12" s="41">
        <v>5629136.3799999999</v>
      </c>
    </row>
    <row r="13" spans="2:10">
      <c r="B13" s="9" t="s">
        <v>62</v>
      </c>
      <c r="C13" s="31">
        <v>2.93947</v>
      </c>
      <c r="D13" s="31">
        <v>0.29836000000000001</v>
      </c>
      <c r="E13" s="31">
        <v>0.20247999999999999</v>
      </c>
      <c r="F13" s="31">
        <v>0.19048000000000001</v>
      </c>
      <c r="G13" s="41">
        <v>94128105.450000003</v>
      </c>
      <c r="H13" s="41">
        <v>9018507.5</v>
      </c>
      <c r="I13" s="41">
        <v>7034357.549999998</v>
      </c>
      <c r="J13" s="41">
        <v>6883497.6500000004</v>
      </c>
    </row>
    <row r="14" spans="2:10">
      <c r="B14" s="9" t="s">
        <v>61</v>
      </c>
      <c r="C14" s="31">
        <v>25.164450000000006</v>
      </c>
      <c r="D14" s="31">
        <v>2.3441299999999998</v>
      </c>
      <c r="E14" s="31">
        <v>2.2288049999999999</v>
      </c>
      <c r="F14" s="31">
        <v>2.0969199999999999</v>
      </c>
      <c r="G14" s="32">
        <v>78932049.50999999</v>
      </c>
      <c r="H14" s="32">
        <v>7499480.6799999997</v>
      </c>
      <c r="I14" s="32">
        <v>6636448.040000001</v>
      </c>
      <c r="J14" s="32">
        <v>6811643.4900000002</v>
      </c>
    </row>
    <row r="15" spans="2:10">
      <c r="B15" s="9" t="s">
        <v>60</v>
      </c>
      <c r="C15" s="31">
        <v>1.27258</v>
      </c>
      <c r="D15" s="31">
        <v>0.10872999999999999</v>
      </c>
      <c r="E15" s="29">
        <v>0.13944000000000001</v>
      </c>
      <c r="F15" s="29">
        <v>0.11103</v>
      </c>
      <c r="G15" s="41">
        <v>7613994.2108613504</v>
      </c>
      <c r="H15" s="41">
        <v>761914</v>
      </c>
      <c r="I15" s="41">
        <v>784735</v>
      </c>
      <c r="J15" s="41">
        <v>568441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2425.6186000000002</v>
      </c>
      <c r="D18" s="24">
        <f t="shared" ref="D18:J18" si="2">D19+D20</f>
        <v>198.30015999999998</v>
      </c>
      <c r="E18" s="24">
        <f t="shared" si="2"/>
        <v>218.08172000000002</v>
      </c>
      <c r="F18" s="24">
        <f t="shared" si="2"/>
        <v>213.93514000000002</v>
      </c>
      <c r="G18" s="43">
        <f>G19+G20</f>
        <v>149946286.06398466</v>
      </c>
      <c r="H18" s="43">
        <f>H19+H20</f>
        <v>13789637.12446359</v>
      </c>
      <c r="I18" s="43">
        <f t="shared" si="2"/>
        <v>13742007.215884088</v>
      </c>
      <c r="J18" s="43">
        <f t="shared" si="2"/>
        <v>14545183.356930953</v>
      </c>
    </row>
    <row r="19" spans="2:10">
      <c r="B19" s="28" t="s">
        <v>56</v>
      </c>
      <c r="C19" s="25">
        <v>2411.1860900000001</v>
      </c>
      <c r="D19" s="25">
        <v>197.10265999999999</v>
      </c>
      <c r="E19" s="25">
        <v>216.87951000000001</v>
      </c>
      <c r="F19" s="25">
        <v>212.80491000000001</v>
      </c>
      <c r="G19" s="35">
        <v>131667175.55351929</v>
      </c>
      <c r="H19" s="35">
        <v>12094321.249894548</v>
      </c>
      <c r="I19" s="44">
        <v>12202746.717833223</v>
      </c>
      <c r="J19" s="44">
        <v>12960209.563123783</v>
      </c>
    </row>
    <row r="20" spans="2:10">
      <c r="B20" s="28" t="s">
        <v>55</v>
      </c>
      <c r="C20" s="25">
        <v>14.432509999999999</v>
      </c>
      <c r="D20" s="25">
        <v>1.1975</v>
      </c>
      <c r="E20" s="25">
        <v>1.20221</v>
      </c>
      <c r="F20" s="25">
        <v>1.1302300000000001</v>
      </c>
      <c r="G20" s="35">
        <v>18279110.51046538</v>
      </c>
      <c r="H20" s="35">
        <v>1695315.8745690414</v>
      </c>
      <c r="I20" s="44">
        <v>1539260.498050865</v>
      </c>
      <c r="J20" s="44">
        <v>1584973.7938071687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983620.84166000003</v>
      </c>
      <c r="D22" s="24">
        <f>SUM(D23:D28)</f>
        <v>79564.557909999989</v>
      </c>
      <c r="E22" s="24">
        <f t="shared" ref="E22:G22" si="3">SUM(E23:E28)</f>
        <v>119823.48693000001</v>
      </c>
      <c r="F22" s="24">
        <f t="shared" si="3"/>
        <v>119215.71699999998</v>
      </c>
      <c r="G22" s="45">
        <f t="shared" si="3"/>
        <v>55009619.512411386</v>
      </c>
      <c r="H22" s="45">
        <f>SUM(H23:H28)</f>
        <v>4621356.6448141029</v>
      </c>
      <c r="I22" s="45">
        <f>SUM(I23:I28)</f>
        <v>5374181.4129323531</v>
      </c>
      <c r="J22" s="45">
        <f>SUM(J23:J28)</f>
        <v>5340255.816403917</v>
      </c>
    </row>
    <row r="23" spans="2:10">
      <c r="B23" s="9" t="s">
        <v>52</v>
      </c>
      <c r="C23" s="25">
        <v>5.899980000000002</v>
      </c>
      <c r="D23" s="25">
        <v>0.54998000000000014</v>
      </c>
      <c r="E23" s="25">
        <v>0.34223000000000015</v>
      </c>
      <c r="F23" s="25">
        <v>0.30912000000000012</v>
      </c>
      <c r="G23" s="44">
        <v>356.39568260000004</v>
      </c>
      <c r="H23" s="44">
        <v>31.505889500000002</v>
      </c>
      <c r="I23" s="44">
        <v>21.786034599999994</v>
      </c>
      <c r="J23" s="44">
        <v>21.087123400000003</v>
      </c>
    </row>
    <row r="24" spans="2:10" s="8" customFormat="1">
      <c r="B24" s="9" t="s">
        <v>51</v>
      </c>
      <c r="C24" s="25">
        <v>17833.954529999999</v>
      </c>
      <c r="D24" s="25">
        <v>1170.39797</v>
      </c>
      <c r="E24" s="25">
        <v>1791.92</v>
      </c>
      <c r="F24" s="25">
        <v>1818.74</v>
      </c>
      <c r="G24" s="44">
        <v>247534.56642821402</v>
      </c>
      <c r="H24" s="44">
        <v>12805.086750537001</v>
      </c>
      <c r="I24" s="44">
        <v>20129.45</v>
      </c>
      <c r="J24" s="44">
        <v>17942.939999999995</v>
      </c>
    </row>
    <row r="25" spans="2:10">
      <c r="B25" s="9" t="s">
        <v>71</v>
      </c>
      <c r="C25" s="25">
        <v>56532.636930000008</v>
      </c>
      <c r="D25" s="25">
        <v>4622.3099999999995</v>
      </c>
      <c r="E25" s="25">
        <v>4891.6487500000003</v>
      </c>
      <c r="F25" s="25">
        <v>4728.9656599999998</v>
      </c>
      <c r="G25" s="44">
        <v>5585441.1375222476</v>
      </c>
      <c r="H25" s="44">
        <v>454451.31000000011</v>
      </c>
      <c r="I25" s="44">
        <v>514279.53484445793</v>
      </c>
      <c r="J25" s="44">
        <v>507497.24065639498</v>
      </c>
    </row>
    <row r="26" spans="2:10" s="8" customFormat="1">
      <c r="B26" s="9" t="s">
        <v>72</v>
      </c>
      <c r="C26" s="25">
        <v>19257.192709999999</v>
      </c>
      <c r="D26" s="25">
        <v>1630.8479999999995</v>
      </c>
      <c r="E26" s="25">
        <v>1627.4900000000002</v>
      </c>
      <c r="F26" s="25">
        <v>1512.7800000000004</v>
      </c>
      <c r="G26" s="44">
        <v>1541814.7436920097</v>
      </c>
      <c r="H26" s="44">
        <v>114717.83743557105</v>
      </c>
      <c r="I26" s="44">
        <v>128612.44999999998</v>
      </c>
      <c r="J26" s="44">
        <v>109471.77999999998</v>
      </c>
    </row>
    <row r="27" spans="2:10">
      <c r="B27" s="9" t="s">
        <v>73</v>
      </c>
      <c r="C27" s="25">
        <v>52847.431819999998</v>
      </c>
      <c r="D27" s="25">
        <v>4332.4542099999999</v>
      </c>
      <c r="E27" s="33">
        <v>5651.9225999999999</v>
      </c>
      <c r="F27" s="33">
        <v>5598.0522199999996</v>
      </c>
      <c r="G27" s="44">
        <v>33719541.061302789</v>
      </c>
      <c r="H27" s="44">
        <v>2922912.8147848779</v>
      </c>
      <c r="I27" s="44">
        <v>3134601.6540934746</v>
      </c>
      <c r="J27" s="44">
        <v>3126189.5886241221</v>
      </c>
    </row>
    <row r="28" spans="2:10">
      <c r="B28" s="9" t="s">
        <v>74</v>
      </c>
      <c r="C28" s="25">
        <v>837143.72568999999</v>
      </c>
      <c r="D28" s="25">
        <v>67807.997749999995</v>
      </c>
      <c r="E28" s="25">
        <v>105860.16335000002</v>
      </c>
      <c r="F28" s="25">
        <v>105556.86999999998</v>
      </c>
      <c r="G28" s="44">
        <v>13914931.607783528</v>
      </c>
      <c r="H28" s="44">
        <v>1116438.089953617</v>
      </c>
      <c r="I28" s="44">
        <v>1576536.5379598211</v>
      </c>
      <c r="J28" s="44">
        <v>1579133.18</v>
      </c>
    </row>
    <row r="29" spans="2:10">
      <c r="B29" s="4" t="s">
        <v>75</v>
      </c>
      <c r="C29" s="25">
        <v>17.211570000000002</v>
      </c>
      <c r="D29" s="25">
        <v>1.46831</v>
      </c>
      <c r="E29" s="25">
        <v>2.6010499999999999</v>
      </c>
      <c r="F29" s="25">
        <v>2.5181399999999998</v>
      </c>
      <c r="G29" s="44">
        <v>197.41533499600001</v>
      </c>
      <c r="H29" s="44">
        <v>16.873659399999998</v>
      </c>
      <c r="I29" s="44">
        <v>40.585909299999997</v>
      </c>
      <c r="J29" s="44">
        <v>37.115040900000004</v>
      </c>
    </row>
    <row r="30" spans="2:10">
      <c r="B30" s="13" t="s">
        <v>50</v>
      </c>
      <c r="C30" s="24">
        <f>SUM(C31:C33)</f>
        <v>15343.053059999998</v>
      </c>
      <c r="D30" s="24">
        <f>SUM(D31:D33)</f>
        <v>1257.3393599999999</v>
      </c>
      <c r="E30" s="24">
        <f t="shared" ref="E30:J30" si="4">SUM(E31:E33)</f>
        <v>1522.8342399999997</v>
      </c>
      <c r="F30" s="24">
        <f t="shared" si="4"/>
        <v>1514.6802699999998</v>
      </c>
      <c r="G30" s="45">
        <f>SUM(G31:G33)</f>
        <v>1289611.0611187823</v>
      </c>
      <c r="H30" s="45">
        <f t="shared" si="4"/>
        <v>106117.56914528999</v>
      </c>
      <c r="I30" s="45">
        <f t="shared" si="4"/>
        <v>135193.15218208</v>
      </c>
      <c r="J30" s="45">
        <f t="shared" si="4"/>
        <v>138748.17760341</v>
      </c>
    </row>
    <row r="31" spans="2:10">
      <c r="B31" s="4" t="s">
        <v>49</v>
      </c>
      <c r="C31" s="25">
        <v>214.22075000000001</v>
      </c>
      <c r="D31" s="25">
        <v>16.352650000000001</v>
      </c>
      <c r="E31" s="25">
        <v>13.957020000000002</v>
      </c>
      <c r="F31" s="25">
        <v>13.867060000000002</v>
      </c>
      <c r="G31" s="44">
        <v>6791.1121091459991</v>
      </c>
      <c r="H31" s="44">
        <v>516.43040029600002</v>
      </c>
      <c r="I31" s="44">
        <v>415.768216</v>
      </c>
      <c r="J31" s="44">
        <v>441.11273469999998</v>
      </c>
    </row>
    <row r="32" spans="2:10" s="8" customFormat="1">
      <c r="B32" s="9" t="s">
        <v>76</v>
      </c>
      <c r="C32" s="15">
        <v>13502.522379999999</v>
      </c>
      <c r="D32" s="15">
        <v>1114.09087</v>
      </c>
      <c r="E32" s="15">
        <v>1374.1599999999996</v>
      </c>
      <c r="F32" s="15">
        <v>1371.8099999999997</v>
      </c>
      <c r="G32" s="46">
        <v>1280219.4193535601</v>
      </c>
      <c r="H32" s="46">
        <v>105389.69155514399</v>
      </c>
      <c r="I32" s="46">
        <v>134542.99</v>
      </c>
      <c r="J32" s="46">
        <v>138081.01999999999</v>
      </c>
    </row>
    <row r="33" spans="2:10">
      <c r="B33" s="9" t="s">
        <v>77</v>
      </c>
      <c r="C33" s="25">
        <v>1626.3099300000001</v>
      </c>
      <c r="D33" s="25">
        <v>126.89584000000001</v>
      </c>
      <c r="E33" s="25">
        <v>134.71722</v>
      </c>
      <c r="F33" s="25">
        <v>129.00321</v>
      </c>
      <c r="G33" s="44">
        <v>2600.5296560759998</v>
      </c>
      <c r="H33" s="44">
        <v>211.44718985</v>
      </c>
      <c r="I33" s="44">
        <v>234.39396608000001</v>
      </c>
      <c r="J33" s="44">
        <v>226.04486871</v>
      </c>
    </row>
    <row r="34" spans="2:10">
      <c r="B34" s="11" t="s">
        <v>48</v>
      </c>
      <c r="C34" s="24">
        <f t="shared" ref="C34:H34" si="5">C35+C38</f>
        <v>63324.720510000006</v>
      </c>
      <c r="D34" s="24">
        <f t="shared" si="5"/>
        <v>5352.4339099999997</v>
      </c>
      <c r="E34" s="24">
        <f t="shared" si="5"/>
        <v>4981.9544100000003</v>
      </c>
      <c r="F34" s="24">
        <f t="shared" ref="F34" si="6">F35+F38</f>
        <v>4578.7716799999998</v>
      </c>
      <c r="G34" s="45">
        <f t="shared" si="5"/>
        <v>2152244.5082534486</v>
      </c>
      <c r="H34" s="45">
        <f t="shared" si="5"/>
        <v>183297.749961255</v>
      </c>
      <c r="I34" s="45">
        <f t="shared" ref="I34:J34" si="7">I35+I38</f>
        <v>201291.99400575343</v>
      </c>
      <c r="J34" s="45">
        <f t="shared" si="7"/>
        <v>189199.1550096756</v>
      </c>
    </row>
    <row r="35" spans="2:10">
      <c r="B35" s="11" t="s">
        <v>47</v>
      </c>
      <c r="C35" s="24">
        <f t="shared" ref="C35:I35" si="8">C36+C37</f>
        <v>29145.244870000002</v>
      </c>
      <c r="D35" s="24">
        <f t="shared" si="8"/>
        <v>2453.0557600000002</v>
      </c>
      <c r="E35" s="24">
        <f t="shared" si="8"/>
        <v>2905.7765199999999</v>
      </c>
      <c r="F35" s="24">
        <f t="shared" ref="F35" si="9">F36+F37</f>
        <v>2739.4290700000001</v>
      </c>
      <c r="G35" s="45">
        <f t="shared" si="8"/>
        <v>1432255.2403158201</v>
      </c>
      <c r="H35" s="45">
        <f t="shared" si="8"/>
        <v>122093.83573383902</v>
      </c>
      <c r="I35" s="45">
        <f t="shared" si="8"/>
        <v>148602.0074976504</v>
      </c>
      <c r="J35" s="45">
        <f t="shared" ref="J35" si="10">J36+J37</f>
        <v>142319.55073516161</v>
      </c>
    </row>
    <row r="36" spans="2:10">
      <c r="B36" s="9" t="s">
        <v>46</v>
      </c>
      <c r="C36" s="25">
        <v>15598.458372499999</v>
      </c>
      <c r="D36" s="25">
        <v>1311.6279099999999</v>
      </c>
      <c r="E36" s="25">
        <v>1520.7907499999999</v>
      </c>
      <c r="F36" s="25">
        <v>1420.9553000000001</v>
      </c>
      <c r="G36" s="35">
        <v>541932.16089386248</v>
      </c>
      <c r="H36" s="35">
        <v>44968.780900956015</v>
      </c>
      <c r="I36" s="35">
        <v>52960.704885236264</v>
      </c>
      <c r="J36" s="35">
        <v>49440.361959638518</v>
      </c>
    </row>
    <row r="37" spans="2:10">
      <c r="B37" s="9" t="s">
        <v>45</v>
      </c>
      <c r="C37" s="30">
        <v>13546.786497500001</v>
      </c>
      <c r="D37" s="30">
        <v>1141.42785</v>
      </c>
      <c r="E37" s="25">
        <v>1384.98577</v>
      </c>
      <c r="F37" s="25">
        <v>1318.4737700000001</v>
      </c>
      <c r="G37" s="35">
        <v>890323.07942195772</v>
      </c>
      <c r="H37" s="35">
        <v>77125.054832883005</v>
      </c>
      <c r="I37" s="35">
        <v>95641.302612414132</v>
      </c>
      <c r="J37" s="35">
        <v>92879.188775523085</v>
      </c>
    </row>
    <row r="38" spans="2:10">
      <c r="B38" s="11" t="s">
        <v>44</v>
      </c>
      <c r="C38" s="24">
        <f t="shared" ref="C38:J38" si="11">C39+C40</f>
        <v>34179.475640000004</v>
      </c>
      <c r="D38" s="24">
        <f t="shared" si="11"/>
        <v>2899.37815</v>
      </c>
      <c r="E38" s="24">
        <f t="shared" si="11"/>
        <v>2076.1778899999999</v>
      </c>
      <c r="F38" s="24">
        <f t="shared" si="11"/>
        <v>1839.3426100000001</v>
      </c>
      <c r="G38" s="45">
        <f t="shared" si="11"/>
        <v>719989.26793762832</v>
      </c>
      <c r="H38" s="45">
        <f t="shared" si="11"/>
        <v>61203.914227415997</v>
      </c>
      <c r="I38" s="45">
        <f t="shared" si="11"/>
        <v>52689.986508103015</v>
      </c>
      <c r="J38" s="45">
        <f t="shared" si="11"/>
        <v>46879.604274513978</v>
      </c>
    </row>
    <row r="39" spans="2:10">
      <c r="B39" s="9" t="s">
        <v>43</v>
      </c>
      <c r="C39" s="30">
        <v>22904.861145000003</v>
      </c>
      <c r="D39" s="30">
        <v>1887.57942</v>
      </c>
      <c r="E39" s="30">
        <v>1495.9614300000001</v>
      </c>
      <c r="F39" s="25">
        <v>1326.08592</v>
      </c>
      <c r="G39" s="35">
        <v>476519.55266892386</v>
      </c>
      <c r="H39" s="35">
        <v>38093.194040871</v>
      </c>
      <c r="I39" s="35">
        <v>34614.928429121021</v>
      </c>
      <c r="J39" s="35">
        <v>30524.93744242199</v>
      </c>
    </row>
    <row r="40" spans="2:10" s="19" customFormat="1">
      <c r="B40" s="18" t="s">
        <v>42</v>
      </c>
      <c r="C40" s="30">
        <v>11274.614495</v>
      </c>
      <c r="D40" s="64">
        <v>1011.79873</v>
      </c>
      <c r="E40" s="30">
        <v>580.21645999999998</v>
      </c>
      <c r="F40" s="25">
        <v>513.25669000000005</v>
      </c>
      <c r="G40" s="35">
        <v>243469.7152687044</v>
      </c>
      <c r="H40" s="65">
        <v>23110.720186545001</v>
      </c>
      <c r="I40" s="35">
        <v>18075.058078981998</v>
      </c>
      <c r="J40" s="35">
        <v>16354.666832091987</v>
      </c>
    </row>
    <row r="41" spans="2:10">
      <c r="B41" s="11" t="s">
        <v>41</v>
      </c>
      <c r="C41" s="24">
        <f t="shared" ref="C41:J41" si="12">C42+C43</f>
        <v>74667.441709699269</v>
      </c>
      <c r="D41" s="24">
        <f t="shared" si="12"/>
        <v>6048.6146099999996</v>
      </c>
      <c r="E41" s="24">
        <f t="shared" si="12"/>
        <v>6366.8024402941173</v>
      </c>
      <c r="F41" s="24">
        <f t="shared" si="12"/>
        <v>6143.1623799999998</v>
      </c>
      <c r="G41" s="43">
        <f t="shared" si="12"/>
        <v>287111.16479504504</v>
      </c>
      <c r="H41" s="43">
        <f t="shared" si="12"/>
        <v>24090.131780174546</v>
      </c>
      <c r="I41" s="43">
        <f t="shared" si="12"/>
        <v>23669.249610569459</v>
      </c>
      <c r="J41" s="43">
        <f t="shared" si="12"/>
        <v>23667.783970911551</v>
      </c>
    </row>
    <row r="42" spans="2:10">
      <c r="B42" s="9" t="s">
        <v>40</v>
      </c>
      <c r="C42" s="25">
        <v>59112.756389999995</v>
      </c>
      <c r="D42" s="25">
        <v>4706.9943899999998</v>
      </c>
      <c r="E42" s="25">
        <v>5041.8993499999997</v>
      </c>
      <c r="F42" s="25">
        <v>4899.66813</v>
      </c>
      <c r="G42" s="44">
        <v>221895.87678668526</v>
      </c>
      <c r="H42" s="44">
        <v>17914.907628876641</v>
      </c>
      <c r="I42" s="44">
        <v>19987.196452687498</v>
      </c>
      <c r="J42" s="44">
        <v>19925.557837399523</v>
      </c>
    </row>
    <row r="43" spans="2:10">
      <c r="B43" s="11" t="s">
        <v>39</v>
      </c>
      <c r="C43" s="24">
        <f>C44+C45</f>
        <v>15554.685319699278</v>
      </c>
      <c r="D43" s="24">
        <f t="shared" ref="D43:J43" si="13">D44+D45</f>
        <v>1341.6202199999998</v>
      </c>
      <c r="E43" s="24">
        <f t="shared" si="13"/>
        <v>1324.9030902941176</v>
      </c>
      <c r="F43" s="24">
        <f t="shared" si="13"/>
        <v>1243.49425</v>
      </c>
      <c r="G43" s="43">
        <f t="shared" si="13"/>
        <v>65215.288008359756</v>
      </c>
      <c r="H43" s="43">
        <f t="shared" si="13"/>
        <v>6175.2241512979072</v>
      </c>
      <c r="I43" s="43">
        <f t="shared" si="13"/>
        <v>3682.05315788196</v>
      </c>
      <c r="J43" s="43">
        <f t="shared" si="13"/>
        <v>3742.226133512027</v>
      </c>
    </row>
    <row r="44" spans="2:10">
      <c r="B44" s="9" t="s">
        <v>38</v>
      </c>
      <c r="C44" s="25">
        <v>1013.0863165799999</v>
      </c>
      <c r="D44" s="25">
        <v>79.411807499999995</v>
      </c>
      <c r="E44" s="25">
        <v>742.19220029411758</v>
      </c>
      <c r="F44" s="25">
        <v>721.80944</v>
      </c>
      <c r="G44" s="44">
        <v>14777.384660556676</v>
      </c>
      <c r="H44" s="44">
        <v>1171.593844389286</v>
      </c>
      <c r="I44" s="44">
        <v>862.46689626225543</v>
      </c>
      <c r="J44" s="44">
        <v>851.7837929361217</v>
      </c>
    </row>
    <row r="45" spans="2:10">
      <c r="B45" s="9" t="s">
        <v>37</v>
      </c>
      <c r="C45" s="25">
        <v>14541.599003119278</v>
      </c>
      <c r="D45" s="25">
        <v>1262.2084124999999</v>
      </c>
      <c r="E45" s="25">
        <v>582.71088999999995</v>
      </c>
      <c r="F45" s="25">
        <v>521.68480999999997</v>
      </c>
      <c r="G45" s="44">
        <v>50437.903347803083</v>
      </c>
      <c r="H45" s="44">
        <v>5003.6303069086216</v>
      </c>
      <c r="I45" s="44">
        <v>2819.5862616197046</v>
      </c>
      <c r="J45" s="44">
        <v>2890.4423405759053</v>
      </c>
    </row>
    <row r="46" spans="2:10">
      <c r="B46" s="11" t="s">
        <v>36</v>
      </c>
      <c r="C46" s="24">
        <f>C47+C48</f>
        <v>7109.2800000000016</v>
      </c>
      <c r="D46" s="24">
        <f t="shared" ref="D46:J46" si="14">D47+D48</f>
        <v>603.84</v>
      </c>
      <c r="E46" s="24">
        <f t="shared" si="14"/>
        <v>565.42098999999996</v>
      </c>
      <c r="F46" s="24">
        <f t="shared" si="14"/>
        <v>538.35</v>
      </c>
      <c r="G46" s="43">
        <f>G47+G48</f>
        <v>7172904.0299999993</v>
      </c>
      <c r="H46" s="43">
        <f t="shared" si="14"/>
        <v>590572.65</v>
      </c>
      <c r="I46" s="43">
        <f t="shared" si="14"/>
        <v>593323.03599</v>
      </c>
      <c r="J46" s="43">
        <f t="shared" si="14"/>
        <v>575020.95000000007</v>
      </c>
    </row>
    <row r="47" spans="2:10">
      <c r="B47" s="9" t="s">
        <v>35</v>
      </c>
      <c r="C47" s="25">
        <v>7109.2800000000016</v>
      </c>
      <c r="D47" s="25">
        <v>603.84</v>
      </c>
      <c r="E47" s="25">
        <v>565.42098999999996</v>
      </c>
      <c r="F47" s="25">
        <v>538.35</v>
      </c>
      <c r="G47" s="44">
        <v>7172904.0299999993</v>
      </c>
      <c r="H47" s="44">
        <v>590572.65</v>
      </c>
      <c r="I47" s="44">
        <v>593323.03599</v>
      </c>
      <c r="J47" s="44">
        <v>575020.95000000007</v>
      </c>
    </row>
    <row r="48" spans="2:10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60">
        <v>0</v>
      </c>
      <c r="H48" s="60">
        <v>0</v>
      </c>
      <c r="I48" s="60">
        <v>0</v>
      </c>
      <c r="J48" s="60">
        <v>0</v>
      </c>
    </row>
    <row r="49" spans="2:10">
      <c r="B49" s="77" t="s">
        <v>81</v>
      </c>
      <c r="C49" s="24">
        <f>C22+C30+C34+C41+C46</f>
        <v>1144065.3369396992</v>
      </c>
      <c r="D49" s="24">
        <f t="shared" ref="D49:I49" si="15">D22+D30+D34+D41+D46</f>
        <v>92826.78578999998</v>
      </c>
      <c r="E49" s="24">
        <f>E22+E30+E34+E41+E46</f>
        <v>133260.49901029415</v>
      </c>
      <c r="F49" s="24">
        <f>F22+F30+F34+F41+F46</f>
        <v>131990.68132999999</v>
      </c>
      <c r="G49" s="45">
        <f>G22+G30+G34+G41+G46</f>
        <v>65911490.276578665</v>
      </c>
      <c r="H49" s="45">
        <f t="shared" si="15"/>
        <v>5525434.7457008231</v>
      </c>
      <c r="I49" s="45">
        <f t="shared" si="15"/>
        <v>6327658.8447207557</v>
      </c>
      <c r="J49" s="45">
        <f>J22+J30+J34+J41+J46</f>
        <v>6266891.8829879146</v>
      </c>
    </row>
    <row r="50" spans="2:10">
      <c r="B50" s="77" t="s">
        <v>33</v>
      </c>
      <c r="C50" s="24">
        <f>C18+C22+C30+C34+C41+C46</f>
        <v>1146490.9555396994</v>
      </c>
      <c r="D50" s="24">
        <f t="shared" ref="D50:J50" si="16">D18+D22+D30+D34+D41+D46</f>
        <v>93025.085949999993</v>
      </c>
      <c r="E50" s="24">
        <f t="shared" si="16"/>
        <v>133478.58073029414</v>
      </c>
      <c r="F50" s="24">
        <f t="shared" si="16"/>
        <v>132204.61646999998</v>
      </c>
      <c r="G50" s="45">
        <f>G18+G22+G30+G34+G41+G46</f>
        <v>215857776.34056333</v>
      </c>
      <c r="H50" s="45">
        <f t="shared" si="16"/>
        <v>19315071.870164406</v>
      </c>
      <c r="I50" s="45">
        <f t="shared" si="16"/>
        <v>20069666.060604844</v>
      </c>
      <c r="J50" s="45">
        <f t="shared" si="16"/>
        <v>20812075.239918865</v>
      </c>
    </row>
    <row r="51" spans="2:10">
      <c r="B51" s="77" t="s">
        <v>32</v>
      </c>
      <c r="C51" s="24">
        <f>C18+C22+C30+C34+C41</f>
        <v>1139381.6755396994</v>
      </c>
      <c r="D51" s="24">
        <f t="shared" ref="D51:J51" si="17">D18+D22+D30+D34+D41</f>
        <v>92421.245949999997</v>
      </c>
      <c r="E51" s="24">
        <f t="shared" si="17"/>
        <v>132913.15974029413</v>
      </c>
      <c r="F51" s="24">
        <f t="shared" si="17"/>
        <v>131666.26646999997</v>
      </c>
      <c r="G51" s="45">
        <f>G18+G22+G30+G34+G41</f>
        <v>208684872.31056333</v>
      </c>
      <c r="H51" s="45">
        <f t="shared" si="17"/>
        <v>18724499.220164407</v>
      </c>
      <c r="I51" s="45">
        <f t="shared" si="17"/>
        <v>19476343.024614844</v>
      </c>
      <c r="J51" s="45">
        <f t="shared" si="17"/>
        <v>20237054.289918866</v>
      </c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80" t="s">
        <v>31</v>
      </c>
      <c r="C53" s="80"/>
      <c r="D53" s="80"/>
      <c r="E53" s="80"/>
      <c r="F53" s="80"/>
      <c r="G53" s="80"/>
      <c r="H53" s="80"/>
      <c r="I53" s="80"/>
      <c r="J53" s="80"/>
    </row>
    <row r="54" spans="2:10" ht="12.75" customHeight="1">
      <c r="B54" s="82"/>
      <c r="C54" s="82" t="s">
        <v>30</v>
      </c>
      <c r="D54" s="82"/>
      <c r="E54" s="82"/>
      <c r="F54" s="82"/>
      <c r="G54" s="89" t="s">
        <v>29</v>
      </c>
      <c r="H54" s="89"/>
      <c r="I54" s="89"/>
      <c r="J54" s="89"/>
    </row>
    <row r="55" spans="2:10">
      <c r="B55" s="82"/>
      <c r="C55" s="82" t="s">
        <v>116</v>
      </c>
      <c r="D55" s="83" t="s">
        <v>130</v>
      </c>
      <c r="E55" s="58">
        <v>2023</v>
      </c>
      <c r="F55" s="58">
        <v>2023</v>
      </c>
      <c r="G55" s="82" t="s">
        <v>116</v>
      </c>
      <c r="H55" s="83" t="s">
        <v>130</v>
      </c>
      <c r="I55" s="58">
        <v>2023</v>
      </c>
      <c r="J55" s="58">
        <v>2023</v>
      </c>
    </row>
    <row r="56" spans="2:10">
      <c r="B56" s="82"/>
      <c r="C56" s="82"/>
      <c r="D56" s="83"/>
      <c r="E56" s="58" t="s">
        <v>127</v>
      </c>
      <c r="F56" s="58" t="s">
        <v>131</v>
      </c>
      <c r="G56" s="82"/>
      <c r="H56" s="83"/>
      <c r="I56" s="58" t="s">
        <v>127</v>
      </c>
      <c r="J56" s="58" t="s">
        <v>131</v>
      </c>
    </row>
    <row r="57" spans="2:10">
      <c r="B57" s="82"/>
      <c r="C57" s="58">
        <v>1</v>
      </c>
      <c r="D57" s="58">
        <v>2</v>
      </c>
      <c r="E57" s="58">
        <v>3</v>
      </c>
      <c r="F57" s="58">
        <v>4</v>
      </c>
      <c r="G57" s="58">
        <v>1</v>
      </c>
      <c r="H57" s="58">
        <v>2</v>
      </c>
      <c r="I57" s="58">
        <v>3</v>
      </c>
      <c r="J57" s="58">
        <v>4</v>
      </c>
    </row>
    <row r="58" spans="2:10">
      <c r="B58" s="7" t="s">
        <v>28</v>
      </c>
      <c r="C58" s="6"/>
      <c r="D58" s="6"/>
      <c r="E58" s="6"/>
      <c r="F58" s="6"/>
      <c r="G58" s="47"/>
      <c r="H58" s="47"/>
      <c r="I58" s="47"/>
      <c r="J58" s="47"/>
    </row>
    <row r="59" spans="2:10">
      <c r="B59" s="13" t="s">
        <v>27</v>
      </c>
      <c r="C59" s="3">
        <f>C60+C61</f>
        <v>805338.22901500005</v>
      </c>
      <c r="D59" s="3">
        <f t="shared" ref="D59" si="18">D60+D61</f>
        <v>65660.549189999991</v>
      </c>
      <c r="E59" s="3">
        <f t="shared" ref="E59:I59" si="19">E60+E61</f>
        <v>101423.21480999999</v>
      </c>
      <c r="F59" s="3">
        <f>F61+F60</f>
        <v>101214.60712</v>
      </c>
      <c r="G59" s="48">
        <f t="shared" si="19"/>
        <v>22031627.520244438</v>
      </c>
      <c r="H59" s="48">
        <f t="shared" si="19"/>
        <v>1791833.9172296159</v>
      </c>
      <c r="I59" s="48">
        <f t="shared" si="19"/>
        <v>2423256.6010820512</v>
      </c>
      <c r="J59" s="48">
        <f>J61+J60</f>
        <v>2434720.6839569989</v>
      </c>
    </row>
    <row r="60" spans="2:10">
      <c r="B60" s="9" t="s">
        <v>26</v>
      </c>
      <c r="C60" s="29">
        <v>62306.614429999994</v>
      </c>
      <c r="D60" s="29">
        <v>5133.3113199999998</v>
      </c>
      <c r="E60" s="29">
        <v>6553.0170099999996</v>
      </c>
      <c r="F60" s="29">
        <v>6606.3018899999997</v>
      </c>
      <c r="G60" s="49">
        <v>4191430.0373805799</v>
      </c>
      <c r="H60" s="49">
        <v>348493.95203269884</v>
      </c>
      <c r="I60" s="49">
        <v>439916.20886641659</v>
      </c>
      <c r="J60" s="49">
        <v>446013.68400396721</v>
      </c>
    </row>
    <row r="61" spans="2:10">
      <c r="B61" s="9" t="s">
        <v>25</v>
      </c>
      <c r="C61" s="29">
        <v>743031.61458500009</v>
      </c>
      <c r="D61" s="29">
        <v>60527.237869999997</v>
      </c>
      <c r="E61" s="29">
        <v>94870.197799999994</v>
      </c>
      <c r="F61" s="29">
        <v>94608.305229999998</v>
      </c>
      <c r="G61" s="49">
        <v>17840197.482863858</v>
      </c>
      <c r="H61" s="49">
        <v>1443339.9651969171</v>
      </c>
      <c r="I61" s="49">
        <v>1983340.3922156347</v>
      </c>
      <c r="J61" s="49">
        <v>1988706.9999530315</v>
      </c>
    </row>
    <row r="62" spans="2:10" ht="25.5">
      <c r="B62" s="13" t="s">
        <v>24</v>
      </c>
      <c r="C62" s="3">
        <f t="shared" ref="C62:I62" si="20">C63+C64</f>
        <v>42630.64284</v>
      </c>
      <c r="D62" s="3">
        <f t="shared" si="20"/>
        <v>3576.4122299999999</v>
      </c>
      <c r="E62" s="3">
        <f t="shared" si="20"/>
        <v>3790.9829799999998</v>
      </c>
      <c r="F62" s="3">
        <f>F64+F63</f>
        <v>3656.92166</v>
      </c>
      <c r="G62" s="48">
        <f t="shared" si="20"/>
        <v>91539295.996019304</v>
      </c>
      <c r="H62" s="48">
        <f t="shared" si="20"/>
        <v>8423480.6535717957</v>
      </c>
      <c r="I62" s="48">
        <f t="shared" si="20"/>
        <v>8295084.5554444697</v>
      </c>
      <c r="J62" s="48">
        <f>J64+J63</f>
        <v>8219736.3415436214</v>
      </c>
    </row>
    <row r="63" spans="2:10">
      <c r="B63" s="4" t="s">
        <v>23</v>
      </c>
      <c r="C63" s="29">
        <v>10703.78211</v>
      </c>
      <c r="D63" s="29">
        <v>918.60265000000004</v>
      </c>
      <c r="E63" s="29">
        <v>1033.67868</v>
      </c>
      <c r="F63" s="29">
        <v>991.70185000000004</v>
      </c>
      <c r="G63" s="32">
        <v>53506133.243981913</v>
      </c>
      <c r="H63" s="32">
        <v>4985304.85843141</v>
      </c>
      <c r="I63" s="32">
        <v>4490488.1730815414</v>
      </c>
      <c r="J63" s="32">
        <v>4178538.5578865157</v>
      </c>
    </row>
    <row r="64" spans="2:10">
      <c r="B64" s="4" t="s">
        <v>22</v>
      </c>
      <c r="C64" s="29">
        <v>31926.860730000004</v>
      </c>
      <c r="D64" s="29">
        <v>2657.8095800000001</v>
      </c>
      <c r="E64" s="29">
        <v>2757.3042999999998</v>
      </c>
      <c r="F64" s="29">
        <v>2665.2198100000001</v>
      </c>
      <c r="G64" s="32">
        <v>38033162.752037399</v>
      </c>
      <c r="H64" s="32">
        <v>3438175.7951403861</v>
      </c>
      <c r="I64" s="32">
        <v>3804596.3823629282</v>
      </c>
      <c r="J64" s="32">
        <v>4041197.7836571056</v>
      </c>
    </row>
    <row r="65" spans="2:10">
      <c r="B65" s="7" t="s">
        <v>21</v>
      </c>
      <c r="C65" s="12"/>
      <c r="D65" s="12"/>
      <c r="E65" s="6"/>
      <c r="F65" s="6"/>
      <c r="G65" s="50"/>
      <c r="H65" s="50"/>
      <c r="I65" s="47"/>
      <c r="J65" s="47"/>
    </row>
    <row r="66" spans="2:10">
      <c r="B66" s="9" t="s">
        <v>20</v>
      </c>
      <c r="C66" s="3">
        <f t="shared" ref="C66:I66" si="21">C67+C68+C69</f>
        <v>69468.866049999997</v>
      </c>
      <c r="D66" s="3">
        <f>D67+D68+D69</f>
        <v>5725.7316900000005</v>
      </c>
      <c r="E66" s="3">
        <f t="shared" si="21"/>
        <v>5723.3881300000003</v>
      </c>
      <c r="F66" s="3">
        <f>F69+F68+F67</f>
        <v>5377.1098199999997</v>
      </c>
      <c r="G66" s="48">
        <f t="shared" si="21"/>
        <v>3305008.3533298518</v>
      </c>
      <c r="H66" s="48">
        <f t="shared" si="21"/>
        <v>265242.57146468008</v>
      </c>
      <c r="I66" s="48">
        <f t="shared" si="21"/>
        <v>273106.7316462528</v>
      </c>
      <c r="J66" s="48">
        <f>J69+J68+J67</f>
        <v>260496.03141177873</v>
      </c>
    </row>
    <row r="67" spans="2:10">
      <c r="B67" s="9" t="s">
        <v>19</v>
      </c>
      <c r="C67" s="31">
        <v>88.366239999999991</v>
      </c>
      <c r="D67" s="31">
        <v>7.2245699999999999</v>
      </c>
      <c r="E67" s="31">
        <v>8.0851400000000009</v>
      </c>
      <c r="F67" s="31">
        <v>7.8530300000000004</v>
      </c>
      <c r="G67" s="32">
        <v>4296.3519340679995</v>
      </c>
      <c r="H67" s="32">
        <v>350.52434806899998</v>
      </c>
      <c r="I67" s="32">
        <v>382.77567299500004</v>
      </c>
      <c r="J67" s="32">
        <v>379.86802621200007</v>
      </c>
    </row>
    <row r="68" spans="2:10">
      <c r="B68" s="9" t="s">
        <v>18</v>
      </c>
      <c r="C68" s="31">
        <v>68975.176149999999</v>
      </c>
      <c r="D68" s="31">
        <v>5684.1501200000002</v>
      </c>
      <c r="E68" s="31">
        <v>5685.1852900000004</v>
      </c>
      <c r="F68" s="31">
        <v>5340.5881099999997</v>
      </c>
      <c r="G68" s="32">
        <v>3286748.7004480017</v>
      </c>
      <c r="H68" s="32">
        <v>263765.23325169802</v>
      </c>
      <c r="I68" s="32">
        <v>271611.6452988087</v>
      </c>
      <c r="J68" s="32">
        <v>259054.22339274769</v>
      </c>
    </row>
    <row r="69" spans="2:10">
      <c r="B69" s="9" t="s">
        <v>17</v>
      </c>
      <c r="C69" s="31">
        <v>405.32366000000002</v>
      </c>
      <c r="D69" s="31">
        <v>34.356999999999999</v>
      </c>
      <c r="E69" s="31">
        <v>30.117699999999999</v>
      </c>
      <c r="F69" s="31">
        <v>28.668679999999998</v>
      </c>
      <c r="G69" s="32">
        <v>13963.300947782156</v>
      </c>
      <c r="H69" s="32">
        <v>1126.813864913079</v>
      </c>
      <c r="I69" s="32">
        <v>1112.3106744490678</v>
      </c>
      <c r="J69" s="32">
        <v>1061.9399928190448</v>
      </c>
    </row>
    <row r="70" spans="2:10" s="19" customFormat="1">
      <c r="B70" s="11" t="s">
        <v>16</v>
      </c>
      <c r="C70" s="3">
        <f t="shared" ref="C70:H70" si="22">C71+C72</f>
        <v>27.734020000000001</v>
      </c>
      <c r="D70" s="3">
        <f t="shared" si="22"/>
        <v>2.7066599999999998</v>
      </c>
      <c r="E70" s="3">
        <f>E71+E72</f>
        <v>1.2555100000000001</v>
      </c>
      <c r="F70" s="3">
        <f>F72+F71</f>
        <v>0.96555999999999997</v>
      </c>
      <c r="G70" s="48">
        <f t="shared" si="22"/>
        <v>278.11783510739997</v>
      </c>
      <c r="H70" s="48">
        <f t="shared" si="22"/>
        <v>33.999090572999997</v>
      </c>
      <c r="I70" s="48">
        <f>I71+I72</f>
        <v>12.195858924999998</v>
      </c>
      <c r="J70" s="48">
        <f>J72+J71</f>
        <v>9.2116669139999985</v>
      </c>
    </row>
    <row r="71" spans="2:10" s="66" customFormat="1">
      <c r="B71" s="18" t="s">
        <v>15</v>
      </c>
      <c r="C71" s="67">
        <v>27.406140000000001</v>
      </c>
      <c r="D71" s="67">
        <v>2.6693699999999998</v>
      </c>
      <c r="E71" s="29">
        <v>1.2499400000000001</v>
      </c>
      <c r="F71" s="29">
        <v>0.95913999999999999</v>
      </c>
      <c r="G71" s="68">
        <v>276.10742877199999</v>
      </c>
      <c r="H71" s="68">
        <v>33.732504573</v>
      </c>
      <c r="I71" s="49">
        <v>12.168971974999998</v>
      </c>
      <c r="J71" s="49">
        <v>9.1856539139999978</v>
      </c>
    </row>
    <row r="72" spans="2:10">
      <c r="B72" s="9" t="s">
        <v>14</v>
      </c>
      <c r="C72" s="29">
        <v>0.32787999999999995</v>
      </c>
      <c r="D72" s="29">
        <v>3.7289999999999997E-2</v>
      </c>
      <c r="E72" s="29">
        <v>5.5700000000000003E-3</v>
      </c>
      <c r="F72" s="29">
        <v>6.4200000000000004E-3</v>
      </c>
      <c r="G72" s="51">
        <v>2.0104063353999999</v>
      </c>
      <c r="H72" s="51">
        <v>0.26658599999999999</v>
      </c>
      <c r="I72" s="49">
        <v>2.688695E-2</v>
      </c>
      <c r="J72" s="49">
        <v>2.6013000000000001E-2</v>
      </c>
    </row>
    <row r="73" spans="2:10" ht="12.75" customHeight="1">
      <c r="B73" s="10" t="s">
        <v>13</v>
      </c>
      <c r="C73" s="3">
        <f t="shared" ref="C73:J73" si="23">C74</f>
        <v>12375.158400000002</v>
      </c>
      <c r="D73" s="3">
        <f t="shared" si="23"/>
        <v>1004.9943300000002</v>
      </c>
      <c r="E73" s="3">
        <f t="shared" si="23"/>
        <v>1055.4156399999997</v>
      </c>
      <c r="F73" s="3">
        <f t="shared" si="23"/>
        <v>991.42556000000025</v>
      </c>
      <c r="G73" s="48">
        <f t="shared" si="23"/>
        <v>333965.68955865002</v>
      </c>
      <c r="H73" s="48">
        <f t="shared" si="23"/>
        <v>26097.366923500002</v>
      </c>
      <c r="I73" s="48">
        <f t="shared" si="23"/>
        <v>27022.697716800001</v>
      </c>
      <c r="J73" s="48">
        <f t="shared" si="23"/>
        <v>25476.969449500004</v>
      </c>
    </row>
    <row r="74" spans="2:10" s="8" customFormat="1">
      <c r="B74" s="9" t="s">
        <v>12</v>
      </c>
      <c r="C74" s="29">
        <v>12375.158400000002</v>
      </c>
      <c r="D74" s="29">
        <v>1004.9943300000002</v>
      </c>
      <c r="E74" s="29">
        <v>1055.4156399999997</v>
      </c>
      <c r="F74" s="29">
        <v>991.42556000000025</v>
      </c>
      <c r="G74" s="44">
        <v>333965.68955865002</v>
      </c>
      <c r="H74" s="44">
        <v>26097.366923500002</v>
      </c>
      <c r="I74" s="44">
        <v>27022.697716800001</v>
      </c>
      <c r="J74" s="44">
        <v>25476.969449500004</v>
      </c>
    </row>
    <row r="75" spans="2:10" s="8" customFormat="1">
      <c r="B75" s="79"/>
      <c r="C75" s="79"/>
      <c r="D75" s="79"/>
      <c r="E75" s="79"/>
      <c r="F75" s="79"/>
    </row>
    <row r="76" spans="2:10">
      <c r="B76" s="80" t="s">
        <v>11</v>
      </c>
      <c r="C76" s="80"/>
      <c r="D76" s="80"/>
      <c r="E76" s="80"/>
      <c r="F76" s="80"/>
      <c r="G76" s="1"/>
      <c r="H76" s="1"/>
      <c r="I76" s="1"/>
      <c r="J76" s="1"/>
    </row>
    <row r="77" spans="2:10">
      <c r="B77" s="82"/>
      <c r="C77" s="82" t="s">
        <v>117</v>
      </c>
      <c r="D77" s="83" t="s">
        <v>130</v>
      </c>
      <c r="E77" s="58">
        <v>2023</v>
      </c>
      <c r="F77" s="58">
        <v>2023</v>
      </c>
      <c r="G77" s="1"/>
      <c r="H77" s="1"/>
      <c r="I77" s="1"/>
      <c r="J77" s="1"/>
    </row>
    <row r="78" spans="2:10">
      <c r="B78" s="82"/>
      <c r="C78" s="82"/>
      <c r="D78" s="83"/>
      <c r="E78" s="58" t="s">
        <v>127</v>
      </c>
      <c r="F78" s="58" t="s">
        <v>131</v>
      </c>
      <c r="G78" s="1"/>
      <c r="H78" s="1"/>
      <c r="I78" s="1"/>
      <c r="J78" s="1"/>
    </row>
    <row r="79" spans="2:10">
      <c r="B79" s="82"/>
      <c r="C79" s="58">
        <v>1</v>
      </c>
      <c r="D79" s="58">
        <v>2</v>
      </c>
      <c r="E79" s="58">
        <v>3</v>
      </c>
      <c r="F79" s="58">
        <v>4</v>
      </c>
      <c r="G79" s="1"/>
      <c r="H79" s="1"/>
      <c r="I79" s="1"/>
      <c r="J79" s="1"/>
    </row>
    <row r="80" spans="2:10">
      <c r="B80" s="7" t="s">
        <v>10</v>
      </c>
      <c r="C80" s="6"/>
      <c r="D80" s="6"/>
      <c r="E80" s="6"/>
      <c r="F80" s="6"/>
      <c r="G80" s="1"/>
      <c r="H80" s="1"/>
      <c r="I80" s="1"/>
      <c r="J80" s="1"/>
    </row>
    <row r="81" spans="2:10">
      <c r="B81" s="70" t="s">
        <v>9</v>
      </c>
      <c r="C81" s="3">
        <f>C82+C83</f>
        <v>10465.62002</v>
      </c>
      <c r="D81" s="3">
        <f>D82+D83</f>
        <v>10162.396419999999</v>
      </c>
      <c r="E81" s="3">
        <f t="shared" ref="E81" si="24">E82+E83</f>
        <v>10693.351779999999</v>
      </c>
      <c r="F81" s="3">
        <f>F83+F82</f>
        <v>10598.05294</v>
      </c>
      <c r="G81" s="1"/>
      <c r="H81" s="1"/>
      <c r="I81" s="1"/>
      <c r="J81" s="1"/>
    </row>
    <row r="82" spans="2:10">
      <c r="B82" s="4" t="s">
        <v>8</v>
      </c>
      <c r="C82" s="37">
        <v>853.03237999999999</v>
      </c>
      <c r="D82" s="37">
        <v>777.01743999999997</v>
      </c>
      <c r="E82" s="31">
        <v>912.78256999999996</v>
      </c>
      <c r="F82" s="31">
        <v>930.17481999999995</v>
      </c>
      <c r="G82" s="1"/>
      <c r="H82" s="1"/>
      <c r="I82" s="1"/>
      <c r="J82" s="1"/>
    </row>
    <row r="83" spans="2:10">
      <c r="B83" s="4" t="s">
        <v>7</v>
      </c>
      <c r="C83" s="37">
        <v>9612.5876399999997</v>
      </c>
      <c r="D83" s="37">
        <v>9385.3789799999995</v>
      </c>
      <c r="E83" s="31">
        <v>9780.5692099999997</v>
      </c>
      <c r="F83" s="31">
        <v>9667.8781199999994</v>
      </c>
      <c r="G83" s="1"/>
      <c r="H83" s="1"/>
      <c r="I83" s="1"/>
      <c r="J83" s="1"/>
    </row>
    <row r="84" spans="2:10">
      <c r="B84" s="69" t="s">
        <v>6</v>
      </c>
      <c r="C84" s="3">
        <f t="shared" ref="C84:E84" si="25">C85+C86</f>
        <v>16185.220379999999</v>
      </c>
      <c r="D84" s="3">
        <f t="shared" si="25"/>
        <v>15860.17604</v>
      </c>
      <c r="E84" s="3">
        <f t="shared" si="25"/>
        <v>16625.74453</v>
      </c>
      <c r="F84" s="3">
        <f>F86+F85</f>
        <v>16718.089169999999</v>
      </c>
      <c r="G84" s="1"/>
      <c r="H84" s="1"/>
      <c r="I84" s="1"/>
      <c r="J84" s="1"/>
    </row>
    <row r="85" spans="2:10">
      <c r="B85" s="5" t="s">
        <v>5</v>
      </c>
      <c r="C85" s="37">
        <v>13384.65346</v>
      </c>
      <c r="D85" s="37">
        <v>13106.33138</v>
      </c>
      <c r="E85" s="37">
        <v>13328.59828</v>
      </c>
      <c r="F85" s="37">
        <v>13437.05572</v>
      </c>
      <c r="G85" s="1"/>
      <c r="H85" s="1"/>
      <c r="I85" s="1"/>
      <c r="J85" s="1"/>
    </row>
    <row r="86" spans="2:10">
      <c r="B86" s="5" t="s">
        <v>4</v>
      </c>
      <c r="C86" s="37">
        <v>2800.5669200000002</v>
      </c>
      <c r="D86" s="37">
        <v>2753.8446600000002</v>
      </c>
      <c r="E86" s="37">
        <v>3297.1462499999998</v>
      </c>
      <c r="F86" s="37">
        <v>3281.0334499999999</v>
      </c>
      <c r="G86" s="1"/>
      <c r="H86" s="1"/>
      <c r="I86" s="1"/>
      <c r="J86" s="1"/>
    </row>
    <row r="87" spans="2:10">
      <c r="B87" s="16" t="s">
        <v>78</v>
      </c>
      <c r="C87" s="3">
        <f t="shared" ref="C87:D87" si="26">C88+C89</f>
        <v>2.58534</v>
      </c>
      <c r="D87" s="3">
        <f t="shared" si="26"/>
        <v>2.54718</v>
      </c>
      <c r="E87" s="3">
        <f>E88+E89</f>
        <v>2.5792300000000004</v>
      </c>
      <c r="F87" s="3">
        <f>F88+F89</f>
        <v>2.5793999999999997</v>
      </c>
      <c r="G87" s="1"/>
      <c r="H87" s="1"/>
      <c r="I87" s="1"/>
      <c r="J87" s="1"/>
    </row>
    <row r="88" spans="2:10">
      <c r="B88" s="4" t="s">
        <v>79</v>
      </c>
      <c r="C88" s="34">
        <v>2.22743</v>
      </c>
      <c r="D88" s="34">
        <v>2.2007699999999999</v>
      </c>
      <c r="E88" s="34">
        <v>2.2252900000000002</v>
      </c>
      <c r="F88" s="31">
        <v>2.2295099999999999</v>
      </c>
      <c r="G88" s="1"/>
      <c r="H88" s="1"/>
      <c r="I88" s="1"/>
      <c r="J88" s="1"/>
    </row>
    <row r="89" spans="2:10">
      <c r="B89" s="4" t="s">
        <v>3</v>
      </c>
      <c r="C89" s="34">
        <v>0.35791000000000001</v>
      </c>
      <c r="D89" s="31">
        <v>0.34641</v>
      </c>
      <c r="E89" s="31">
        <v>0.35393999999999998</v>
      </c>
      <c r="F89" s="31">
        <v>0.34988999999999998</v>
      </c>
      <c r="G89" s="1"/>
      <c r="H89" s="1"/>
      <c r="I89" s="1"/>
      <c r="J89" s="1"/>
    </row>
    <row r="90" spans="2:10">
      <c r="B90" s="11" t="s">
        <v>2</v>
      </c>
      <c r="C90" s="20">
        <v>16.105560000000001</v>
      </c>
      <c r="D90" s="20">
        <v>12.426830000000001</v>
      </c>
      <c r="E90" s="20">
        <v>15.291700000000001</v>
      </c>
      <c r="F90" s="20">
        <v>14.8734</v>
      </c>
      <c r="G90" s="1"/>
      <c r="H90" s="1"/>
      <c r="I90" s="1"/>
      <c r="J90" s="1"/>
    </row>
    <row r="91" spans="2:10">
      <c r="B91" s="16" t="s">
        <v>1</v>
      </c>
      <c r="C91" s="20">
        <v>77.895120000000006</v>
      </c>
      <c r="D91" s="20">
        <v>70.350170000000006</v>
      </c>
      <c r="E91" s="20">
        <v>82.466139999999996</v>
      </c>
      <c r="F91" s="20">
        <v>83.024649999999994</v>
      </c>
      <c r="G91" s="1"/>
      <c r="H91" s="1"/>
      <c r="I91" s="1"/>
      <c r="J91" s="1"/>
    </row>
    <row r="92" spans="2:10">
      <c r="B92" s="11" t="s">
        <v>0</v>
      </c>
      <c r="C92" s="20">
        <v>53.820439999999998</v>
      </c>
      <c r="D92" s="20">
        <v>48.643470000000001</v>
      </c>
      <c r="E92" s="20">
        <v>58.993510000000001</v>
      </c>
      <c r="F92" s="20">
        <v>59.817880000000002</v>
      </c>
      <c r="G92" s="1"/>
      <c r="H92" s="1"/>
      <c r="I92" s="1"/>
      <c r="J92" s="1"/>
    </row>
    <row r="93" spans="2:10">
      <c r="B93" s="11" t="s">
        <v>70</v>
      </c>
      <c r="C93" s="20">
        <v>2563.7676000000001</v>
      </c>
      <c r="D93" s="20">
        <v>2164.2979799999998</v>
      </c>
      <c r="E93" s="20">
        <v>2881.6422400000001</v>
      </c>
      <c r="F93" s="20">
        <v>2950.0575100000001</v>
      </c>
      <c r="G93" s="1"/>
      <c r="H93" s="1"/>
      <c r="I93" s="1"/>
      <c r="J93" s="1"/>
    </row>
    <row r="94" spans="2:10">
      <c r="B94" s="90"/>
      <c r="C94" s="90"/>
      <c r="D94" s="90"/>
      <c r="E94" s="90"/>
      <c r="F94" s="90"/>
      <c r="G94" s="1"/>
      <c r="H94" s="1"/>
      <c r="I94" s="1"/>
      <c r="J94" s="1"/>
    </row>
    <row r="95" spans="2:10">
      <c r="B95" s="80" t="s">
        <v>94</v>
      </c>
      <c r="C95" s="80"/>
      <c r="D95" s="80"/>
      <c r="E95" s="80"/>
      <c r="F95" s="80"/>
      <c r="G95" s="1"/>
      <c r="H95" s="1"/>
      <c r="I95" s="1"/>
      <c r="J95" s="1"/>
    </row>
    <row r="96" spans="2:10" ht="28.5" customHeight="1">
      <c r="B96" s="57"/>
      <c r="C96" s="81" t="s">
        <v>95</v>
      </c>
      <c r="D96" s="81"/>
      <c r="E96" s="81"/>
      <c r="F96" s="81"/>
      <c r="G96" s="1"/>
      <c r="H96" s="1"/>
      <c r="I96" s="1"/>
      <c r="J96" s="1"/>
    </row>
    <row r="97" spans="2:10">
      <c r="B97" s="85"/>
      <c r="C97" s="85" t="s">
        <v>30</v>
      </c>
      <c r="D97" s="85"/>
      <c r="E97" s="85" t="s">
        <v>29</v>
      </c>
      <c r="F97" s="85"/>
      <c r="G97" s="1"/>
      <c r="H97" s="1"/>
      <c r="I97" s="1"/>
      <c r="J97" s="1"/>
    </row>
    <row r="98" spans="2:10">
      <c r="B98" s="85"/>
      <c r="C98" s="59">
        <v>2023</v>
      </c>
      <c r="D98" s="59">
        <v>2023</v>
      </c>
      <c r="E98" s="59">
        <v>2023</v>
      </c>
      <c r="F98" s="59">
        <v>2023</v>
      </c>
      <c r="G98" s="1"/>
      <c r="H98" s="1"/>
      <c r="I98" s="1"/>
      <c r="J98" s="1"/>
    </row>
    <row r="99" spans="2:10" s="21" customFormat="1">
      <c r="B99" s="85"/>
      <c r="C99" s="59" t="s">
        <v>127</v>
      </c>
      <c r="D99" s="59" t="s">
        <v>131</v>
      </c>
      <c r="E99" s="59" t="s">
        <v>127</v>
      </c>
      <c r="F99" s="59" t="s">
        <v>131</v>
      </c>
      <c r="G99" s="1"/>
      <c r="H99" s="1"/>
      <c r="I99" s="1"/>
      <c r="J99" s="1"/>
    </row>
    <row r="100" spans="2:10" s="21" customFormat="1">
      <c r="B100" s="11" t="s">
        <v>96</v>
      </c>
      <c r="C100" s="24">
        <f t="shared" ref="C100" si="27">C101+C104</f>
        <v>88.4499</v>
      </c>
      <c r="D100" s="24">
        <f t="shared" ref="D100" si="28">D101+D104</f>
        <v>97.599559999999997</v>
      </c>
      <c r="E100" s="45">
        <f>E101+E104</f>
        <v>7848.9138920087307</v>
      </c>
      <c r="F100" s="45">
        <f>F101+F104</f>
        <v>8714.596428436178</v>
      </c>
      <c r="G100" s="1"/>
      <c r="H100" s="1"/>
      <c r="I100" s="1"/>
      <c r="J100" s="1"/>
    </row>
    <row r="101" spans="2:10" s="21" customFormat="1">
      <c r="B101" s="11" t="s">
        <v>97</v>
      </c>
      <c r="C101" s="24">
        <f t="shared" ref="C101" si="29">C102+C103</f>
        <v>55.823390000000003</v>
      </c>
      <c r="D101" s="24">
        <f t="shared" ref="D101" si="30">D102+D103</f>
        <v>61.546279999999996</v>
      </c>
      <c r="E101" s="45">
        <f t="shared" ref="E101" si="31">E102+E103</f>
        <v>5442.7760918308059</v>
      </c>
      <c r="F101" s="45">
        <f t="shared" ref="F101" si="32">F102+F103</f>
        <v>5858.8181511537168</v>
      </c>
      <c r="G101" s="1"/>
      <c r="H101" s="1"/>
      <c r="I101" s="1"/>
      <c r="J101" s="1"/>
    </row>
    <row r="102" spans="2:10">
      <c r="B102" s="9" t="s">
        <v>98</v>
      </c>
      <c r="C102" s="63">
        <v>20.426220000000001</v>
      </c>
      <c r="D102" s="55">
        <v>24.504169999999998</v>
      </c>
      <c r="E102" s="51">
        <v>1452.3878623195258</v>
      </c>
      <c r="F102" s="53">
        <v>1785.1312495098935</v>
      </c>
      <c r="G102" s="1"/>
      <c r="H102" s="1"/>
      <c r="I102" s="1"/>
      <c r="J102" s="1"/>
    </row>
    <row r="103" spans="2:10">
      <c r="B103" s="9" t="s">
        <v>99</v>
      </c>
      <c r="C103" s="63">
        <v>35.397170000000003</v>
      </c>
      <c r="D103" s="55">
        <v>37.042110000000001</v>
      </c>
      <c r="E103" s="51">
        <v>3990.3882295112799</v>
      </c>
      <c r="F103" s="53">
        <v>4073.6869016438231</v>
      </c>
      <c r="G103" s="1"/>
      <c r="H103" s="1"/>
      <c r="I103" s="1"/>
      <c r="J103" s="1"/>
    </row>
    <row r="104" spans="2:10">
      <c r="B104" s="11" t="s">
        <v>7</v>
      </c>
      <c r="C104" s="24">
        <f t="shared" ref="C104:D104" si="33">C105+C106</f>
        <v>32.626509999999996</v>
      </c>
      <c r="D104" s="24">
        <f t="shared" si="33"/>
        <v>36.053280000000001</v>
      </c>
      <c r="E104" s="45">
        <f t="shared" ref="E104:F104" si="34">E105+E106</f>
        <v>2406.1378001779249</v>
      </c>
      <c r="F104" s="45">
        <f t="shared" si="34"/>
        <v>2855.7782772824612</v>
      </c>
      <c r="G104" s="1"/>
      <c r="H104" s="1"/>
      <c r="I104" s="1"/>
      <c r="J104" s="1"/>
    </row>
    <row r="105" spans="2:10">
      <c r="B105" s="9" t="s">
        <v>100</v>
      </c>
      <c r="C105" s="63">
        <v>11.656499999999999</v>
      </c>
      <c r="D105" s="55">
        <v>13.80241</v>
      </c>
      <c r="E105" s="51">
        <v>590.17215881477296</v>
      </c>
      <c r="F105" s="53">
        <v>724.6724559418634</v>
      </c>
      <c r="G105" s="1"/>
      <c r="H105" s="1"/>
      <c r="I105" s="1"/>
      <c r="J105" s="1"/>
    </row>
    <row r="106" spans="2:10">
      <c r="B106" s="18" t="s">
        <v>101</v>
      </c>
      <c r="C106" s="63">
        <v>20.970009999999998</v>
      </c>
      <c r="D106" s="55">
        <v>22.250869999999999</v>
      </c>
      <c r="E106" s="51">
        <v>1815.9656413631519</v>
      </c>
      <c r="F106" s="53">
        <v>2131.1058213405977</v>
      </c>
      <c r="G106" s="1"/>
      <c r="H106" s="1"/>
      <c r="I106" s="1"/>
      <c r="J106" s="1"/>
    </row>
    <row r="107" spans="2:10">
      <c r="B107" s="11" t="s">
        <v>102</v>
      </c>
      <c r="C107" s="24">
        <f t="shared" ref="C107:D107" si="35">C108+C109</f>
        <v>29.095590000000001</v>
      </c>
      <c r="D107" s="24">
        <f t="shared" si="35"/>
        <v>38.15363</v>
      </c>
      <c r="E107" s="45">
        <f t="shared" ref="E107:F107" si="36">E108+E109</f>
        <v>1296.7440262336854</v>
      </c>
      <c r="F107" s="45">
        <f t="shared" si="36"/>
        <v>1529.9718809124518</v>
      </c>
      <c r="G107" s="1"/>
      <c r="H107" s="1"/>
      <c r="I107" s="1"/>
      <c r="J107" s="1"/>
    </row>
    <row r="108" spans="2:10">
      <c r="B108" s="54" t="s">
        <v>103</v>
      </c>
      <c r="C108" s="63">
        <v>25.032260000000001</v>
      </c>
      <c r="D108" s="55">
        <v>32.999169999999999</v>
      </c>
      <c r="E108" s="51">
        <v>979.64711065648464</v>
      </c>
      <c r="F108" s="53">
        <v>1173.760830520273</v>
      </c>
      <c r="G108" s="1"/>
      <c r="H108" s="1"/>
      <c r="I108" s="1"/>
      <c r="J108" s="1"/>
    </row>
    <row r="109" spans="2:10">
      <c r="B109" s="9" t="s">
        <v>104</v>
      </c>
      <c r="C109" s="63">
        <v>4.0633299999999997</v>
      </c>
      <c r="D109" s="55">
        <v>5.1544600000000003</v>
      </c>
      <c r="E109" s="51">
        <v>317.09691557720083</v>
      </c>
      <c r="F109" s="53">
        <v>356.21105039217878</v>
      </c>
      <c r="G109" s="1"/>
      <c r="H109" s="1"/>
      <c r="I109" s="1"/>
      <c r="J109" s="1"/>
    </row>
    <row r="110" spans="2:10">
      <c r="B110" s="11" t="s">
        <v>105</v>
      </c>
      <c r="C110" s="24">
        <f t="shared" ref="C110" si="37">C111+C112+C113</f>
        <v>6.7005800000000004</v>
      </c>
      <c r="D110" s="24">
        <f>D111+D112+D113</f>
        <v>7.7179899999999986</v>
      </c>
      <c r="E110" s="45">
        <f t="shared" ref="E110:F110" si="38">E111+E112+E113</f>
        <v>2444.9232346165154</v>
      </c>
      <c r="F110" s="45">
        <f t="shared" si="38"/>
        <v>2328.5889231926094</v>
      </c>
      <c r="G110" s="1"/>
      <c r="H110" s="1"/>
      <c r="I110" s="1"/>
      <c r="J110" s="1"/>
    </row>
    <row r="111" spans="2:10">
      <c r="B111" s="9" t="s">
        <v>106</v>
      </c>
      <c r="C111" s="63">
        <v>0.48146</v>
      </c>
      <c r="D111" s="55">
        <v>0.52095999999999998</v>
      </c>
      <c r="E111" s="51">
        <v>96.689061106373686</v>
      </c>
      <c r="F111" s="53">
        <v>104.64626031282215</v>
      </c>
      <c r="G111" s="1"/>
      <c r="H111" s="1"/>
      <c r="I111" s="1"/>
      <c r="J111" s="1"/>
    </row>
    <row r="112" spans="2:10">
      <c r="B112" s="9" t="s">
        <v>107</v>
      </c>
      <c r="C112" s="63">
        <v>4.0982900000000004</v>
      </c>
      <c r="D112" s="55">
        <v>4.7889799999999996</v>
      </c>
      <c r="E112" s="51">
        <v>1134.883479557401</v>
      </c>
      <c r="F112" s="53">
        <v>1176.4890130782751</v>
      </c>
      <c r="G112" s="1"/>
      <c r="H112" s="1"/>
      <c r="I112" s="1"/>
      <c r="J112" s="1"/>
    </row>
    <row r="113" spans="2:10">
      <c r="B113" s="18" t="s">
        <v>108</v>
      </c>
      <c r="C113" s="63">
        <v>2.1208300000000002</v>
      </c>
      <c r="D113" s="55">
        <v>2.4080499999999998</v>
      </c>
      <c r="E113" s="51">
        <v>1213.3506939527406</v>
      </c>
      <c r="F113" s="53">
        <v>1047.453649801512</v>
      </c>
      <c r="G113" s="1"/>
      <c r="H113" s="1"/>
      <c r="I113" s="1"/>
      <c r="J113" s="1"/>
    </row>
    <row r="114" spans="2:10">
      <c r="B114" s="14" t="s">
        <v>109</v>
      </c>
      <c r="C114" s="24">
        <f t="shared" ref="C114:D114" si="39">C100+C107+C110</f>
        <v>124.24607</v>
      </c>
      <c r="D114" s="24">
        <f t="shared" si="39"/>
        <v>143.47117999999998</v>
      </c>
      <c r="E114" s="45">
        <f t="shared" ref="E114:F114" si="40">E100+E107+E110</f>
        <v>11590.581152858931</v>
      </c>
      <c r="F114" s="45">
        <f t="shared" si="40"/>
        <v>12573.157232541238</v>
      </c>
      <c r="G114" s="1"/>
      <c r="H114" s="1"/>
      <c r="I114" s="1"/>
      <c r="J114" s="1"/>
    </row>
    <row r="115" spans="2:10">
      <c r="B115" s="86"/>
      <c r="C115" s="87"/>
      <c r="D115" s="87"/>
      <c r="E115" s="87"/>
      <c r="F115" s="88"/>
      <c r="G115" s="1"/>
      <c r="H115" s="1"/>
      <c r="I115" s="1"/>
      <c r="J115" s="1"/>
    </row>
    <row r="116" spans="2:10">
      <c r="B116" s="80" t="s">
        <v>110</v>
      </c>
      <c r="C116" s="80"/>
      <c r="D116" s="80"/>
      <c r="E116" s="80"/>
      <c r="F116" s="80"/>
      <c r="G116" s="1"/>
      <c r="H116" s="1"/>
      <c r="I116" s="1"/>
      <c r="J116" s="1"/>
    </row>
    <row r="117" spans="2:10" ht="75">
      <c r="B117" s="74"/>
      <c r="C117" s="75" t="s">
        <v>82</v>
      </c>
      <c r="D117" s="75" t="s">
        <v>83</v>
      </c>
      <c r="E117" s="76" t="s">
        <v>84</v>
      </c>
      <c r="F117" s="76" t="s">
        <v>85</v>
      </c>
      <c r="G117" s="1"/>
      <c r="H117" s="1"/>
      <c r="I117" s="1"/>
      <c r="J117" s="1"/>
    </row>
    <row r="118" spans="2:10">
      <c r="B118" s="71" t="s">
        <v>87</v>
      </c>
      <c r="C118" s="72">
        <v>1.7149000000000001</v>
      </c>
      <c r="D118" s="73">
        <v>249.42306497617002</v>
      </c>
      <c r="E118" s="72">
        <v>58177.40870604699</v>
      </c>
      <c r="F118" s="72" t="s">
        <v>86</v>
      </c>
      <c r="G118" s="1"/>
      <c r="H118" s="1"/>
      <c r="I118" s="1"/>
      <c r="J118" s="1"/>
    </row>
    <row r="119" spans="2:10">
      <c r="B119" s="71" t="s">
        <v>88</v>
      </c>
      <c r="C119" s="72">
        <v>1.7935700000000001</v>
      </c>
      <c r="D119" s="73">
        <v>219.73065952300001</v>
      </c>
      <c r="E119" s="72">
        <v>59533.352938552714</v>
      </c>
      <c r="F119" s="72" t="s">
        <v>86</v>
      </c>
      <c r="G119" s="1"/>
      <c r="H119" s="1"/>
      <c r="I119" s="1"/>
      <c r="J119" s="1"/>
    </row>
    <row r="120" spans="2:10">
      <c r="B120" s="71" t="s">
        <v>89</v>
      </c>
      <c r="C120" s="72">
        <v>2.05952</v>
      </c>
      <c r="D120" s="73">
        <v>257.04292809999998</v>
      </c>
      <c r="E120" s="72">
        <v>50620.685846127701</v>
      </c>
      <c r="F120" s="72" t="s">
        <v>90</v>
      </c>
      <c r="G120" s="1"/>
      <c r="H120" s="1"/>
      <c r="I120" s="1"/>
      <c r="J120" s="1"/>
    </row>
    <row r="121" spans="2:10">
      <c r="B121" s="71" t="s">
        <v>92</v>
      </c>
      <c r="C121" s="72">
        <v>1.5362199999999999</v>
      </c>
      <c r="D121" s="73">
        <v>204.26315059999999</v>
      </c>
      <c r="E121" s="72">
        <v>72426.752828370954</v>
      </c>
      <c r="F121" s="72" t="s">
        <v>91</v>
      </c>
      <c r="G121" s="1"/>
      <c r="H121" s="1"/>
      <c r="I121" s="1"/>
      <c r="J121" s="1"/>
    </row>
    <row r="122" spans="2:10">
      <c r="B122" s="71" t="s">
        <v>93</v>
      </c>
      <c r="C122" s="72">
        <v>1.5691999999999999</v>
      </c>
      <c r="D122" s="73">
        <v>194.9630324</v>
      </c>
      <c r="E122" s="72">
        <v>71681.438554677545</v>
      </c>
      <c r="F122" s="72" t="s">
        <v>113</v>
      </c>
      <c r="G122" s="1"/>
      <c r="H122" s="1"/>
      <c r="I122" s="1"/>
      <c r="J122" s="1"/>
    </row>
    <row r="123" spans="2:10">
      <c r="B123" s="71" t="s">
        <v>111</v>
      </c>
      <c r="C123" s="72">
        <v>2.2915700000000001</v>
      </c>
      <c r="D123" s="73">
        <v>316.65652360716501</v>
      </c>
      <c r="E123" s="72">
        <v>47018.002740479227</v>
      </c>
      <c r="F123" s="72" t="s">
        <v>112</v>
      </c>
      <c r="G123" s="1"/>
      <c r="H123" s="1"/>
      <c r="I123" s="1"/>
      <c r="J123" s="1"/>
    </row>
    <row r="124" spans="2:10">
      <c r="B124" s="71" t="s">
        <v>115</v>
      </c>
      <c r="C124" s="72">
        <v>2.2519200000000001</v>
      </c>
      <c r="D124" s="73">
        <v>333.01228909999998</v>
      </c>
      <c r="E124" s="72">
        <v>53907.48282354611</v>
      </c>
      <c r="F124" s="72" t="s">
        <v>118</v>
      </c>
      <c r="G124" s="1"/>
      <c r="H124" s="1"/>
      <c r="I124" s="1"/>
      <c r="J124" s="1"/>
    </row>
    <row r="125" spans="2:10">
      <c r="B125" s="71" t="s">
        <v>119</v>
      </c>
      <c r="C125" s="72">
        <v>1.7490300000000001</v>
      </c>
      <c r="D125" s="73">
        <v>272.8406061</v>
      </c>
      <c r="E125" s="72">
        <v>68927.358913226184</v>
      </c>
      <c r="F125" s="72" t="s">
        <v>120</v>
      </c>
      <c r="G125" s="1"/>
      <c r="H125" s="1"/>
      <c r="I125" s="1"/>
      <c r="J125" s="1"/>
    </row>
    <row r="126" spans="2:10">
      <c r="B126" s="71" t="s">
        <v>121</v>
      </c>
      <c r="C126" s="72">
        <v>2.0287500000000001</v>
      </c>
      <c r="D126" s="73">
        <v>284.99681379100002</v>
      </c>
      <c r="E126" s="72">
        <v>63051.706035736286</v>
      </c>
      <c r="F126" s="72" t="s">
        <v>122</v>
      </c>
      <c r="G126" s="1"/>
      <c r="H126" s="1"/>
      <c r="I126" s="1"/>
      <c r="J126" s="1"/>
    </row>
    <row r="127" spans="2:10">
      <c r="B127" s="71" t="s">
        <v>123</v>
      </c>
      <c r="C127" s="72">
        <v>1.7372300000000001</v>
      </c>
      <c r="D127" s="73">
        <v>264.58699945199999</v>
      </c>
      <c r="E127" s="72">
        <v>72554.95691992424</v>
      </c>
      <c r="F127" s="72" t="s">
        <v>124</v>
      </c>
      <c r="G127" s="1"/>
      <c r="H127" s="1"/>
      <c r="I127" s="1"/>
      <c r="J127" s="1"/>
    </row>
    <row r="128" spans="2:10">
      <c r="B128" s="71" t="s">
        <v>125</v>
      </c>
      <c r="C128" s="72">
        <v>2.2400099999999998</v>
      </c>
      <c r="D128" s="73">
        <v>285.95648540000002</v>
      </c>
      <c r="E128" s="72">
        <v>59898.866046052543</v>
      </c>
      <c r="F128" s="72" t="s">
        <v>126</v>
      </c>
      <c r="G128" s="1"/>
      <c r="H128" s="1"/>
      <c r="I128" s="1"/>
      <c r="J128" s="1"/>
    </row>
    <row r="129" spans="2:10">
      <c r="B129" s="71" t="s">
        <v>128</v>
      </c>
      <c r="C129" s="72">
        <v>2.4020299999999999</v>
      </c>
      <c r="D129" s="73">
        <v>320.01705659999999</v>
      </c>
      <c r="E129" s="72">
        <v>58391.710349285451</v>
      </c>
      <c r="F129" s="72" t="s">
        <v>129</v>
      </c>
      <c r="G129" s="1"/>
      <c r="H129" s="1"/>
      <c r="I129" s="1"/>
      <c r="J129" s="1"/>
    </row>
    <row r="130" spans="2:10">
      <c r="B130" s="71" t="s">
        <v>132</v>
      </c>
      <c r="C130" s="72">
        <v>2.5168900000000001</v>
      </c>
      <c r="D130" s="73">
        <v>366.43521650000002</v>
      </c>
      <c r="E130" s="72">
        <v>55057.67729618695</v>
      </c>
      <c r="F130" s="72" t="s">
        <v>133</v>
      </c>
      <c r="G130" s="1"/>
      <c r="H130" s="1"/>
      <c r="I130" s="1"/>
      <c r="J130" s="1"/>
    </row>
    <row r="131" spans="2:10">
      <c r="B131" s="84" t="s">
        <v>114</v>
      </c>
      <c r="C131" s="84"/>
      <c r="D131" s="84"/>
      <c r="E131" s="84"/>
      <c r="F131" s="84"/>
      <c r="G131" s="1"/>
      <c r="H131" s="1"/>
      <c r="I131" s="1"/>
      <c r="J131" s="1"/>
    </row>
    <row r="132" spans="2:10">
      <c r="B132" s="84"/>
      <c r="C132" s="84"/>
      <c r="D132" s="84"/>
      <c r="E132" s="84"/>
      <c r="F132" s="84"/>
      <c r="G132" s="1"/>
      <c r="H132" s="1"/>
      <c r="I132" s="1"/>
      <c r="J132" s="1"/>
    </row>
    <row r="133" spans="2:10">
      <c r="B133" s="84"/>
      <c r="C133" s="84"/>
      <c r="D133" s="84"/>
      <c r="E133" s="84"/>
      <c r="F133" s="84"/>
      <c r="G133" s="1"/>
      <c r="H133" s="1"/>
      <c r="I133" s="1"/>
      <c r="J133" s="1"/>
    </row>
    <row r="134" spans="2:10">
      <c r="B134" s="84"/>
      <c r="C134" s="84"/>
      <c r="D134" s="84"/>
      <c r="E134" s="84"/>
      <c r="F134" s="84"/>
      <c r="G134" s="1"/>
      <c r="H134" s="1"/>
      <c r="I134" s="1"/>
      <c r="J134" s="1"/>
    </row>
    <row r="135" spans="2:10">
      <c r="B135" s="84"/>
      <c r="C135" s="84"/>
      <c r="D135" s="84"/>
      <c r="E135" s="84"/>
      <c r="F135" s="84"/>
      <c r="G135" s="1"/>
      <c r="H135" s="1"/>
      <c r="I135" s="1"/>
      <c r="J135" s="1"/>
    </row>
    <row r="136" spans="2:10">
      <c r="B136" s="84"/>
      <c r="C136" s="84"/>
      <c r="D136" s="84"/>
      <c r="E136" s="84"/>
      <c r="F136" s="84"/>
      <c r="G136" s="1"/>
      <c r="H136" s="1"/>
      <c r="I136" s="1"/>
      <c r="J136" s="1"/>
    </row>
    <row r="137" spans="2:10">
      <c r="B137" s="84"/>
      <c r="C137" s="84"/>
      <c r="D137" s="84"/>
      <c r="E137" s="84"/>
      <c r="F137" s="84"/>
      <c r="G137" s="1"/>
      <c r="H137" s="1"/>
      <c r="I137" s="1"/>
      <c r="J137" s="1"/>
    </row>
    <row r="138" spans="2:10">
      <c r="B138" s="84"/>
      <c r="C138" s="84"/>
      <c r="D138" s="84"/>
      <c r="E138" s="84"/>
      <c r="F138" s="84"/>
      <c r="G138" s="1"/>
      <c r="H138" s="1"/>
      <c r="I138" s="1"/>
      <c r="J138" s="1"/>
    </row>
    <row r="139" spans="2:10">
      <c r="B139" s="84"/>
      <c r="C139" s="84"/>
      <c r="D139" s="84"/>
      <c r="E139" s="84"/>
      <c r="F139" s="84"/>
      <c r="G139" s="1"/>
      <c r="H139" s="1"/>
      <c r="I139" s="1"/>
      <c r="J139" s="1"/>
    </row>
    <row r="140" spans="2:10">
      <c r="B140" s="84"/>
      <c r="C140" s="84"/>
      <c r="D140" s="84"/>
      <c r="E140" s="84"/>
      <c r="F140" s="84"/>
      <c r="G140" s="1"/>
      <c r="H140" s="1"/>
      <c r="I140" s="1"/>
      <c r="J140" s="1"/>
    </row>
    <row r="141" spans="2:10">
      <c r="B141" s="84"/>
      <c r="C141" s="84"/>
      <c r="D141" s="84"/>
      <c r="E141" s="84"/>
      <c r="F141" s="84"/>
      <c r="G141" s="1"/>
      <c r="H141" s="1"/>
      <c r="I141" s="1"/>
      <c r="J141" s="1"/>
    </row>
    <row r="142" spans="2:10">
      <c r="B142" s="84"/>
      <c r="C142" s="84"/>
      <c r="D142" s="84"/>
      <c r="E142" s="84"/>
      <c r="F142" s="84"/>
      <c r="G142" s="1"/>
      <c r="H142" s="1"/>
      <c r="I142" s="1"/>
      <c r="J142" s="1"/>
    </row>
    <row r="143" spans="2:10">
      <c r="B143" s="84"/>
      <c r="C143" s="84"/>
      <c r="D143" s="84"/>
      <c r="E143" s="84"/>
      <c r="F143" s="84"/>
      <c r="G143" s="1"/>
      <c r="H143" s="1"/>
      <c r="I143" s="1"/>
      <c r="J143" s="1"/>
    </row>
    <row r="144" spans="2:10">
      <c r="B144" s="84"/>
      <c r="C144" s="84"/>
      <c r="D144" s="84"/>
      <c r="E144" s="84"/>
      <c r="F144" s="84"/>
      <c r="G144" s="1"/>
      <c r="H144" s="1"/>
      <c r="I144" s="1"/>
      <c r="J144" s="1"/>
    </row>
    <row r="145" spans="2:10">
      <c r="B145" s="84"/>
      <c r="C145" s="84"/>
      <c r="D145" s="84"/>
      <c r="E145" s="84"/>
      <c r="F145" s="84"/>
      <c r="G145" s="1"/>
      <c r="H145" s="1"/>
      <c r="I145" s="1"/>
      <c r="J145" s="1"/>
    </row>
    <row r="146" spans="2:10">
      <c r="D146" s="36"/>
      <c r="G146" s="1"/>
      <c r="H146" s="1"/>
      <c r="I146" s="1"/>
      <c r="J146" s="1"/>
    </row>
    <row r="147" spans="2:10">
      <c r="D147" s="36"/>
      <c r="G147" s="1"/>
      <c r="H147" s="1"/>
      <c r="I147" s="1"/>
      <c r="J147" s="1"/>
    </row>
    <row r="148" spans="2:10">
      <c r="D148" s="36"/>
      <c r="G148" s="1"/>
      <c r="H148" s="1"/>
      <c r="I148" s="1"/>
      <c r="J148" s="1"/>
    </row>
    <row r="149" spans="2:10">
      <c r="D149" s="36"/>
      <c r="G149" s="1"/>
      <c r="H149" s="1"/>
      <c r="I149" s="1"/>
      <c r="J149" s="1"/>
    </row>
    <row r="150" spans="2:10">
      <c r="D150" s="36"/>
      <c r="G150" s="1"/>
      <c r="H150" s="1"/>
      <c r="I150" s="1"/>
      <c r="J150" s="1"/>
    </row>
    <row r="151" spans="2:10">
      <c r="D151" s="36"/>
      <c r="G151" s="1"/>
      <c r="H151" s="1"/>
      <c r="I151" s="1"/>
      <c r="J151" s="1"/>
    </row>
    <row r="152" spans="2:10">
      <c r="D152" s="36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</row>
    <row r="301" spans="4:10">
      <c r="D301" s="36"/>
      <c r="G301" s="1"/>
      <c r="H301" s="1"/>
      <c r="I301" s="1"/>
    </row>
    <row r="302" spans="4:10">
      <c r="D302" s="36"/>
      <c r="G302" s="1"/>
      <c r="H302" s="1"/>
      <c r="I302" s="1"/>
    </row>
    <row r="303" spans="4:10">
      <c r="D303" s="36"/>
      <c r="G303" s="1"/>
      <c r="H303" s="1"/>
      <c r="I303" s="1"/>
    </row>
    <row r="304" spans="4:10">
      <c r="D304" s="36"/>
      <c r="G304" s="1"/>
      <c r="H304" s="1"/>
      <c r="I304" s="1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</sheetData>
  <mergeCells count="32">
    <mergeCell ref="C54:F54"/>
    <mergeCell ref="B94:F94"/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131:F145"/>
    <mergeCell ref="B97:B99"/>
    <mergeCell ref="C97:D97"/>
    <mergeCell ref="E97:F97"/>
    <mergeCell ref="B115:F115"/>
    <mergeCell ref="B52:J52"/>
    <mergeCell ref="B75:F75"/>
    <mergeCell ref="B116:F116"/>
    <mergeCell ref="B95:F95"/>
    <mergeCell ref="C96:F96"/>
    <mergeCell ref="C77:C78"/>
    <mergeCell ref="D77:D78"/>
    <mergeCell ref="B53:J53"/>
    <mergeCell ref="G54:J54"/>
    <mergeCell ref="C55:C56"/>
    <mergeCell ref="D55:D56"/>
    <mergeCell ref="G55:G56"/>
    <mergeCell ref="H55:H56"/>
    <mergeCell ref="B76:F76"/>
    <mergeCell ref="B77:B79"/>
    <mergeCell ref="B54:B57"/>
  </mergeCells>
  <phoneticPr fontId="116" type="noConversion"/>
  <pageMargins left="0.01" right="0.02" top="0.39" bottom="0.1" header="0" footer="0"/>
  <pageSetup scale="82" orientation="portrait" r:id="rId1"/>
  <ignoredErrors>
    <ignoredError sqref="C22:J22 D30 H30 F30 J30" formulaRange="1"/>
    <ignoredError sqref="F62 F59 F66 F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2023-10-21T06:44:20Z</cp:lastPrinted>
  <dcterms:created xsi:type="dcterms:W3CDTF">2020-10-21T07:14:05Z</dcterms:created>
  <dcterms:modified xsi:type="dcterms:W3CDTF">2023-10-21T06:54:08Z</dcterms:modified>
</cp:coreProperties>
</file>