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itin Bhoir\2025\June,2025\23.06.2025\Payment System Indicator for May 2025\"/>
    </mc:Choice>
  </mc:AlternateContent>
  <bookViews>
    <workbookView xWindow="-120" yWindow="-120" windowWidth="29040" windowHeight="15720"/>
  </bookViews>
  <sheets>
    <sheet name="May 2025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7" l="1"/>
  <c r="J71" i="7" l="1"/>
  <c r="D11" i="7"/>
  <c r="E11" i="7"/>
  <c r="H11" i="7"/>
  <c r="I11" i="7"/>
  <c r="D19" i="7"/>
  <c r="E19" i="7"/>
  <c r="H19" i="7"/>
  <c r="I19" i="7"/>
  <c r="I10" i="7" l="1"/>
  <c r="E10" i="7"/>
  <c r="D10" i="7"/>
  <c r="H10" i="7"/>
  <c r="H60" i="7"/>
  <c r="D60" i="7"/>
  <c r="F109" i="7" l="1"/>
  <c r="D112" i="7" l="1"/>
  <c r="J44" i="7" l="1"/>
  <c r="F44" i="7"/>
  <c r="F42" i="7" l="1"/>
  <c r="J42" i="7"/>
  <c r="F112" i="7"/>
  <c r="F106" i="7"/>
  <c r="F103" i="7"/>
  <c r="D109" i="7"/>
  <c r="D106" i="7"/>
  <c r="D103" i="7"/>
  <c r="F102" i="7" l="1"/>
  <c r="D102" i="7"/>
  <c r="E112" i="7"/>
  <c r="E109" i="7"/>
  <c r="E106" i="7"/>
  <c r="E103" i="7"/>
  <c r="C112" i="7"/>
  <c r="C109" i="7"/>
  <c r="C106" i="7"/>
  <c r="C103" i="7"/>
  <c r="E102" i="7" l="1"/>
  <c r="F116" i="7"/>
  <c r="D116" i="7"/>
  <c r="C102" i="7"/>
  <c r="F39" i="7"/>
  <c r="J39" i="7"/>
  <c r="J36" i="7"/>
  <c r="F36" i="7"/>
  <c r="C116" i="7" l="1"/>
  <c r="E116" i="7"/>
  <c r="J35" i="7"/>
  <c r="F35" i="7"/>
  <c r="F89" i="7" l="1"/>
  <c r="F86" i="7"/>
  <c r="F83" i="7"/>
  <c r="F71" i="7"/>
  <c r="J67" i="7"/>
  <c r="F67" i="7"/>
  <c r="J60" i="7"/>
  <c r="F60" i="7"/>
  <c r="J63" i="7"/>
  <c r="F63" i="7"/>
  <c r="H39" i="7" l="1"/>
  <c r="D39" i="7"/>
  <c r="D31" i="7" l="1"/>
  <c r="D83" i="7"/>
  <c r="C83" i="7"/>
  <c r="E89" i="7" l="1"/>
  <c r="D89" i="7"/>
  <c r="C89" i="7"/>
  <c r="E86" i="7"/>
  <c r="D86" i="7"/>
  <c r="E83" i="7"/>
  <c r="J74" i="7"/>
  <c r="I74" i="7"/>
  <c r="H74" i="7"/>
  <c r="G74" i="7"/>
  <c r="F74" i="7"/>
  <c r="E74" i="7"/>
  <c r="D74" i="7"/>
  <c r="C74" i="7"/>
  <c r="I71" i="7"/>
  <c r="H71" i="7"/>
  <c r="G71" i="7"/>
  <c r="E71" i="7"/>
  <c r="D71" i="7"/>
  <c r="C71" i="7"/>
  <c r="I67" i="7"/>
  <c r="H67" i="7"/>
  <c r="G67" i="7"/>
  <c r="E67" i="7"/>
  <c r="D67" i="7"/>
  <c r="C67" i="7"/>
  <c r="I39" i="7"/>
  <c r="G39" i="7"/>
  <c r="E39" i="7"/>
  <c r="C39" i="7"/>
  <c r="I36" i="7"/>
  <c r="H36" i="7"/>
  <c r="G36" i="7"/>
  <c r="E36" i="7"/>
  <c r="D36" i="7"/>
  <c r="C36" i="7"/>
  <c r="H35" i="7" l="1"/>
  <c r="D35" i="7"/>
  <c r="G35" i="7"/>
  <c r="C35" i="7"/>
  <c r="I35" i="7"/>
  <c r="E35" i="7"/>
  <c r="I63" i="7" l="1"/>
  <c r="H63" i="7"/>
  <c r="G63" i="7"/>
  <c r="E63" i="7"/>
  <c r="D63" i="7"/>
  <c r="C63" i="7"/>
  <c r="I60" i="7"/>
  <c r="G60" i="7"/>
  <c r="E60" i="7"/>
  <c r="C60" i="7"/>
  <c r="J47" i="7"/>
  <c r="I47" i="7"/>
  <c r="H47" i="7"/>
  <c r="G47" i="7"/>
  <c r="F47" i="7"/>
  <c r="E47" i="7"/>
  <c r="D47" i="7"/>
  <c r="C47" i="7"/>
  <c r="I44" i="7"/>
  <c r="H44" i="7"/>
  <c r="G44" i="7"/>
  <c r="E44" i="7"/>
  <c r="D44" i="7"/>
  <c r="C44" i="7"/>
  <c r="J31" i="7"/>
  <c r="I31" i="7"/>
  <c r="H31" i="7"/>
  <c r="G31" i="7"/>
  <c r="F31" i="7"/>
  <c r="E31" i="7"/>
  <c r="C31" i="7"/>
  <c r="J23" i="7"/>
  <c r="I23" i="7"/>
  <c r="H23" i="7"/>
  <c r="G23" i="7"/>
  <c r="F23" i="7"/>
  <c r="E23" i="7"/>
  <c r="D23" i="7"/>
  <c r="C23" i="7"/>
  <c r="J19" i="7"/>
  <c r="G19" i="7"/>
  <c r="F19" i="7"/>
  <c r="C19" i="7"/>
  <c r="J11" i="7"/>
  <c r="G11" i="7"/>
  <c r="F11" i="7"/>
  <c r="C11" i="7"/>
  <c r="C10" i="7" l="1"/>
  <c r="G42" i="7"/>
  <c r="C42" i="7"/>
  <c r="G10" i="7"/>
  <c r="F50" i="7"/>
  <c r="F10" i="7"/>
  <c r="J10" i="7"/>
  <c r="D42" i="7"/>
  <c r="H42" i="7"/>
  <c r="I42" i="7"/>
  <c r="E42" i="7"/>
  <c r="E50" i="7" l="1"/>
  <c r="D50" i="7"/>
  <c r="G51" i="7"/>
  <c r="C50" i="7"/>
  <c r="C51" i="7"/>
  <c r="C52" i="7"/>
  <c r="G52" i="7"/>
  <c r="G50" i="7"/>
  <c r="H51" i="7"/>
  <c r="J52" i="7"/>
  <c r="J51" i="7"/>
  <c r="D52" i="7"/>
  <c r="D51" i="7"/>
  <c r="I51" i="7"/>
  <c r="I52" i="7"/>
  <c r="E51" i="7"/>
  <c r="I50" i="7"/>
  <c r="F51" i="7"/>
  <c r="J50" i="7"/>
  <c r="E52" i="7"/>
  <c r="H52" i="7"/>
  <c r="F52" i="7"/>
  <c r="H50" i="7"/>
</calcChain>
</file>

<file path=xl/sharedStrings.xml><?xml version="1.0" encoding="utf-8"?>
<sst xmlns="http://schemas.openxmlformats.org/spreadsheetml/2006/main" count="199" uniqueCount="171">
  <si>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</si>
  <si>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</si>
  <si>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</si>
  <si>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</si>
  <si>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</si>
  <si>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</si>
  <si>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</si>
  <si>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</si>
  <si>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</si>
  <si>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</si>
  <si>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</si>
  <si>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</si>
  <si>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</si>
  <si>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</si>
  <si>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</si>
  <si>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</si>
  <si>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</si>
  <si>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</si>
  <si>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</si>
  <si>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</si>
  <si>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</si>
  <si>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</si>
  <si>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</si>
  <si>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</si>
  <si>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</si>
  <si>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</si>
  <si>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</si>
  <si>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</si>
  <si>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</si>
  <si>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</si>
  <si>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</si>
  <si>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</si>
  <si>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</si>
  <si>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</si>
  <si>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</si>
  <si>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</si>
  <si>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</si>
  <si>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</si>
  <si>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</si>
  <si>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</si>
  <si>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</si>
  <si>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</si>
  <si>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</si>
  <si>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</si>
  <si>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</si>
  <si>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</si>
  <si>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</si>
  <si>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</si>
  <si>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</si>
  <si>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</si>
  <si>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</si>
  <si>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</si>
  <si>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</si>
  <si>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</si>
  <si>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</si>
  <si>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</si>
  <si>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</si>
  <si>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</si>
  <si>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</si>
  <si>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</si>
  <si>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</si>
  <si>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</si>
  <si>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</si>
  <si>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</si>
  <si>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</si>
  <si>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</si>
  <si>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</si>
  <si>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</si>
  <si>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</si>
  <si>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</si>
  <si>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</si>
  <si>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</si>
  <si>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</si>
  <si>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</si>
  <si>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</si>
  <si>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</si>
  <si>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</si>
  <si>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</si>
  <si>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</si>
  <si>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</si>
  <si>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</si>
  <si>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</si>
  <si>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</si>
  <si>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</si>
  <si>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</si>
  <si>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</si>
  <si>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</si>
  <si>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</si>
  <si>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</si>
  <si>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</si>
  <si>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</si>
  <si>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</si>
  <si>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</si>
  <si>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</si>
  <si>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</si>
  <si>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</si>
  <si>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</si>
  <si>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</si>
  <si>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</si>
  <si>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</si>
  <si>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</si>
  <si>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</si>
  <si>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</si>
  <si>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</si>
  <si>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</si>
  <si>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</si>
  <si>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</si>
  <si>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</si>
  <si>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</si>
  <si>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</si>
  <si>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</si>
  <si>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</si>
  <si>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</si>
  <si>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</si>
  <si>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</si>
  <si>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</si>
  <si>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</si>
  <si>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</si>
  <si>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</si>
  <si>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</si>
  <si>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</si>
  <si>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</si>
  <si>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</si>
  <si>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</si>
  <si>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</si>
  <si>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</si>
  <si>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</si>
  <si>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</si>
  <si>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</si>
  <si>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</si>
  <si>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</si>
  <si>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</si>
  <si>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</si>
  <si>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</si>
  <si>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</si>
  <si>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</si>
  <si>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</si>
  <si>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</si>
  <si>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</si>
  <si>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</si>
  <si>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</si>
  <si>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</si>
  <si>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</si>
  <si>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</si>
  <si>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</si>
  <si>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</si>
  <si>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</si>
  <si>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</si>
  <si>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</si>
  <si>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</si>
  <si>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</si>
  <si>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</si>
  <si>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</si>
  <si>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 2024</t>
  </si>
  <si>
    <t>0.159 bps</t>
  </si>
  <si>
    <t>0.155 bps</t>
  </si>
  <si>
    <t>December 2024</t>
  </si>
  <si>
    <t>Jauuary 2025</t>
  </si>
  <si>
    <t>February 2025</t>
  </si>
  <si>
    <t>0.140 bps</t>
  </si>
  <si>
    <t>March 2025</t>
  </si>
  <si>
    <t>0.121 bps</t>
  </si>
  <si>
    <t>FY 2024-25</t>
  </si>
  <si>
    <t>As on March 2025</t>
  </si>
  <si>
    <t>0.094 bps</t>
  </si>
  <si>
    <t>April</t>
  </si>
  <si>
    <t>April 2025</t>
  </si>
  <si>
    <t>2024
May</t>
  </si>
  <si>
    <t>May</t>
  </si>
  <si>
    <t>May 2025</t>
  </si>
  <si>
    <t>0.129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</si>
</sst>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  <numFmt numFmtId="182" formatCode="0.0000000"/>
    <numFmt numFmtId="183" formatCode="0.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182" fontId="2" fillId="2" borderId="0" xfId="0" applyNumberFormat="1" applyFont="1" applyFill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2" fontId="3" fillId="2" borderId="0" xfId="0" applyNumberFormat="1" applyFont="1" applyFill="1" applyBorder="1" applyAlignment="1">
      <alignment horizontal="right" vertical="center" wrapText="1"/>
    </xf>
    <xf numFmtId="9" fontId="3" fillId="2" borderId="0" xfId="3697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12" xfId="45601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7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2.75"/>
  <cols>
    <col min="1" max="1" width="2.28515625" style="1" customWidth="1"/>
    <col min="2" max="2" width="55.5703125" style="2" customWidth="1"/>
    <col min="3" max="3" width="11.42578125" style="36" customWidth="1"/>
    <col min="4" max="4" width="11.140625" style="58" bestFit="1" customWidth="1"/>
    <col min="5" max="6" width="13.85546875" style="36" customWidth="1"/>
    <col min="7" max="7" width="13.85546875" style="51" bestFit="1" customWidth="1"/>
    <col min="8" max="8" width="12.7109375" style="55" bestFit="1" customWidth="1"/>
    <col min="9" max="9" width="10.85546875" style="51" customWidth="1"/>
    <col min="10" max="10" width="11.140625" style="57" bestFit="1" customWidth="1"/>
    <col min="11" max="16384" width="9.140625" style="1"/>
  </cols>
  <sheetData>
    <row r="2" spans="2:10">
      <c r="B2" s="128" t="s">
        <v>80</v>
      </c>
      <c r="C2" s="128"/>
      <c r="D2" s="128"/>
      <c r="E2" s="128"/>
      <c r="F2" s="128"/>
      <c r="G2" s="128"/>
      <c r="H2" s="128"/>
      <c r="I2" s="128"/>
      <c r="J2" s="128"/>
    </row>
    <row r="3" spans="2:10">
      <c r="B3" s="129" t="s">
        <v>69</v>
      </c>
      <c r="C3" s="129"/>
      <c r="D3" s="129"/>
      <c r="E3" s="129"/>
      <c r="F3" s="129"/>
      <c r="G3" s="129"/>
      <c r="H3" s="129"/>
      <c r="I3" s="129"/>
      <c r="J3" s="129"/>
    </row>
    <row r="4" spans="2:10">
      <c r="B4" s="126"/>
      <c r="C4" s="120" t="s">
        <v>30</v>
      </c>
      <c r="D4" s="120"/>
      <c r="E4" s="120"/>
      <c r="F4" s="120"/>
      <c r="G4" s="130" t="s">
        <v>29</v>
      </c>
      <c r="H4" s="130"/>
      <c r="I4" s="130"/>
      <c r="J4" s="130"/>
    </row>
    <row r="5" spans="2:10" ht="12.75" customHeight="1">
      <c r="B5" s="126"/>
      <c r="C5" s="120" t="s">
        <v>162</v>
      </c>
      <c r="D5" s="132" t="s">
        <v>167</v>
      </c>
      <c r="E5" s="117">
        <v>2025</v>
      </c>
      <c r="F5" s="117">
        <v>2025</v>
      </c>
      <c r="G5" s="120" t="s">
        <v>162</v>
      </c>
      <c r="H5" s="132" t="s">
        <v>167</v>
      </c>
      <c r="I5" s="117">
        <v>2025</v>
      </c>
      <c r="J5" s="117">
        <v>2025</v>
      </c>
    </row>
    <row r="6" spans="2:10" ht="12.75" customHeight="1">
      <c r="B6" s="126"/>
      <c r="C6" s="120"/>
      <c r="D6" s="132"/>
      <c r="E6" s="117" t="s">
        <v>165</v>
      </c>
      <c r="F6" s="117" t="s">
        <v>168</v>
      </c>
      <c r="G6" s="120"/>
      <c r="H6" s="132"/>
      <c r="I6" s="117" t="s">
        <v>165</v>
      </c>
      <c r="J6" s="117" t="s">
        <v>168</v>
      </c>
    </row>
    <row r="7" spans="2:10">
      <c r="B7" s="126"/>
      <c r="C7" s="117">
        <v>1</v>
      </c>
      <c r="D7" s="117">
        <v>2</v>
      </c>
      <c r="E7" s="117">
        <v>3</v>
      </c>
      <c r="F7" s="117">
        <v>4</v>
      </c>
      <c r="G7" s="117">
        <v>1</v>
      </c>
      <c r="H7" s="117">
        <v>2</v>
      </c>
      <c r="I7" s="117">
        <v>3</v>
      </c>
      <c r="J7" s="117">
        <v>4</v>
      </c>
    </row>
    <row r="8" spans="2:10">
      <c r="B8" s="7" t="s">
        <v>68</v>
      </c>
      <c r="C8" s="22"/>
      <c r="D8" s="22"/>
      <c r="E8" s="22"/>
      <c r="F8" s="22"/>
      <c r="G8" s="38"/>
      <c r="H8" s="38"/>
      <c r="I8" s="38"/>
      <c r="J8" s="38"/>
    </row>
    <row r="9" spans="2:10">
      <c r="B9" s="17" t="s">
        <v>67</v>
      </c>
      <c r="C9" s="22"/>
      <c r="D9" s="22"/>
      <c r="E9" s="22"/>
      <c r="F9" s="22"/>
      <c r="G9" s="38"/>
      <c r="H9" s="38"/>
      <c r="I9" s="39"/>
      <c r="J9" s="39"/>
    </row>
    <row r="10" spans="2:10">
      <c r="B10" s="16" t="s">
        <v>66</v>
      </c>
      <c r="C10" s="3">
        <f>C11+C15+C16</f>
        <v>47.396695000000008</v>
      </c>
      <c r="D10" s="3">
        <f t="shared" ref="D10:G10" si="0">D11+D15+D16</f>
        <v>4.0655549999999998</v>
      </c>
      <c r="E10" s="3">
        <f t="shared" si="0"/>
        <v>5.0662049999999992</v>
      </c>
      <c r="F10" s="3">
        <f t="shared" si="0"/>
        <v>5.4835100000000008</v>
      </c>
      <c r="G10" s="40">
        <f t="shared" si="0"/>
        <v>296218030.45194876</v>
      </c>
      <c r="H10" s="40">
        <f>H11+H15+H16</f>
        <v>22018912.882478599</v>
      </c>
      <c r="I10" s="40">
        <f>I11+I15+I16</f>
        <v>29399813.743750498</v>
      </c>
      <c r="J10" s="40">
        <f>J11+J15+J16</f>
        <v>29656042.050000001</v>
      </c>
    </row>
    <row r="11" spans="2:10">
      <c r="B11" s="16" t="s">
        <v>65</v>
      </c>
      <c r="C11" s="3">
        <f>C12+C13+C14</f>
        <v>17.86797</v>
      </c>
      <c r="D11" s="3">
        <f t="shared" ref="D11:J11" si="1">D12+D13+D14</f>
        <v>1.5979100000000002</v>
      </c>
      <c r="E11" s="3">
        <f t="shared" si="1"/>
        <v>1.8878899999999998</v>
      </c>
      <c r="F11" s="3">
        <f t="shared" si="1"/>
        <v>1.9387400000000001</v>
      </c>
      <c r="G11" s="40">
        <f>G12+G13+G14</f>
        <v>185733719.45194876</v>
      </c>
      <c r="H11" s="40">
        <f t="shared" si="1"/>
        <v>14632647.8224786</v>
      </c>
      <c r="I11" s="40">
        <f t="shared" si="1"/>
        <v>16657576.4637505</v>
      </c>
      <c r="J11" s="40">
        <f t="shared" si="1"/>
        <v>17500816.490000002</v>
      </c>
    </row>
    <row r="12" spans="2:10">
      <c r="B12" s="9" t="s">
        <v>64</v>
      </c>
      <c r="C12" s="31">
        <v>10.561059999999999</v>
      </c>
      <c r="D12" s="31">
        <v>0.98058000000000001</v>
      </c>
      <c r="E12" s="31">
        <v>1.3041799999999999</v>
      </c>
      <c r="F12" s="31">
        <v>1.2770600000000001</v>
      </c>
      <c r="G12" s="41">
        <v>16056018.291948801</v>
      </c>
      <c r="H12" s="41">
        <v>1363202.9824785998</v>
      </c>
      <c r="I12" s="41">
        <v>2017823.1437505002</v>
      </c>
      <c r="J12" s="41">
        <v>1875057</v>
      </c>
    </row>
    <row r="13" spans="2:10">
      <c r="B13" s="9" t="s">
        <v>63</v>
      </c>
      <c r="C13" s="31">
        <v>4.7247200000000005</v>
      </c>
      <c r="D13" s="31">
        <v>0.42501</v>
      </c>
      <c r="E13" s="31">
        <v>0.38303999999999999</v>
      </c>
      <c r="F13" s="31">
        <v>0.45304</v>
      </c>
      <c r="G13" s="41">
        <v>77286610.559999987</v>
      </c>
      <c r="H13" s="41">
        <v>6669492.6399999997</v>
      </c>
      <c r="I13" s="41">
        <v>7078422.3700000001</v>
      </c>
      <c r="J13" s="41">
        <v>7645792.4900000002</v>
      </c>
    </row>
    <row r="14" spans="2:10">
      <c r="B14" s="9" t="s">
        <v>62</v>
      </c>
      <c r="C14" s="31">
        <v>2.5821900000000002</v>
      </c>
      <c r="D14" s="31">
        <v>0.19231999999999999</v>
      </c>
      <c r="E14" s="31">
        <v>0.20066999999999999</v>
      </c>
      <c r="F14" s="31">
        <v>0.20863999999999999</v>
      </c>
      <c r="G14" s="41">
        <v>92391090.599999994</v>
      </c>
      <c r="H14" s="41">
        <v>6599952.2000000002</v>
      </c>
      <c r="I14" s="41">
        <v>7561330.9500000002</v>
      </c>
      <c r="J14" s="41">
        <v>7979967</v>
      </c>
    </row>
    <row r="15" spans="2:10">
      <c r="B15" s="9" t="s">
        <v>61</v>
      </c>
      <c r="C15" s="31">
        <v>28.063955000000007</v>
      </c>
      <c r="D15" s="31">
        <v>2.3657949999999999</v>
      </c>
      <c r="E15" s="31">
        <v>3.0719349999999999</v>
      </c>
      <c r="F15" s="31">
        <v>3.43981</v>
      </c>
      <c r="G15" s="32">
        <v>100639564.86</v>
      </c>
      <c r="H15" s="32">
        <v>6780828.9699999988</v>
      </c>
      <c r="I15" s="32">
        <v>11992138.74</v>
      </c>
      <c r="J15" s="32">
        <v>11363617.109999999</v>
      </c>
    </row>
    <row r="16" spans="2:10">
      <c r="B16" s="9" t="s">
        <v>60</v>
      </c>
      <c r="C16" s="31">
        <v>1.4647699999999999</v>
      </c>
      <c r="D16" s="31">
        <v>0.10185</v>
      </c>
      <c r="E16" s="29">
        <v>0.10638</v>
      </c>
      <c r="F16" s="29">
        <v>0.10496</v>
      </c>
      <c r="G16" s="41">
        <v>9844746.1399999987</v>
      </c>
      <c r="H16" s="41">
        <v>605436.09</v>
      </c>
      <c r="I16" s="41">
        <v>750098.54000000015</v>
      </c>
      <c r="J16" s="41">
        <v>791608.45</v>
      </c>
    </row>
    <row r="17" spans="2:10">
      <c r="B17" s="26" t="s">
        <v>59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27" t="s">
        <v>58</v>
      </c>
      <c r="C18" s="23"/>
      <c r="D18" s="23"/>
      <c r="E18" s="23"/>
      <c r="F18" s="23"/>
      <c r="G18" s="39"/>
      <c r="H18" s="39"/>
      <c r="I18" s="42"/>
      <c r="J18" s="42"/>
    </row>
    <row r="19" spans="2:10">
      <c r="B19" s="11" t="s">
        <v>57</v>
      </c>
      <c r="C19" s="24">
        <f>C20+C21</f>
        <v>3024.5457999999994</v>
      </c>
      <c r="D19" s="24">
        <f t="shared" ref="D19:J19" si="2">D20+D21</f>
        <v>249.71361999999999</v>
      </c>
      <c r="E19" s="24">
        <f>E20+E21</f>
        <v>262.40638999999999</v>
      </c>
      <c r="F19" s="24">
        <f>F20+F21</f>
        <v>274.70922999999999</v>
      </c>
      <c r="G19" s="43">
        <f>G20+G21</f>
        <v>201387682.26507562</v>
      </c>
      <c r="H19" s="43">
        <f>H20+H21</f>
        <v>15186946.62839053</v>
      </c>
      <c r="I19" s="43">
        <f t="shared" si="2"/>
        <v>16895789.393177636</v>
      </c>
      <c r="J19" s="43">
        <f t="shared" si="2"/>
        <v>17013770.094223253</v>
      </c>
    </row>
    <row r="20" spans="2:10">
      <c r="B20" s="28" t="s">
        <v>56</v>
      </c>
      <c r="C20" s="25">
        <v>3010.3170699999996</v>
      </c>
      <c r="D20" s="25">
        <v>248.49348000000001</v>
      </c>
      <c r="E20" s="25">
        <v>261.16255000000001</v>
      </c>
      <c r="F20" s="25">
        <v>273.45569999999998</v>
      </c>
      <c r="G20" s="35">
        <v>181153128.86038497</v>
      </c>
      <c r="H20" s="35">
        <v>13559606.43855736</v>
      </c>
      <c r="I20" s="44">
        <v>15060026.371609066</v>
      </c>
      <c r="J20" s="44">
        <v>15219872.710307624</v>
      </c>
    </row>
    <row r="21" spans="2:10">
      <c r="B21" s="28" t="s">
        <v>55</v>
      </c>
      <c r="C21" s="25">
        <v>14.228730000000001</v>
      </c>
      <c r="D21" s="25">
        <v>1.22014</v>
      </c>
      <c r="E21" s="25">
        <v>1.2438400000000001</v>
      </c>
      <c r="F21" s="25">
        <v>1.25353</v>
      </c>
      <c r="G21" s="35">
        <v>20234553.404690653</v>
      </c>
      <c r="H21" s="35">
        <v>1627340.18983317</v>
      </c>
      <c r="I21" s="44">
        <v>1835763.0215685715</v>
      </c>
      <c r="J21" s="44">
        <v>1793897.3839156297</v>
      </c>
    </row>
    <row r="22" spans="2:10">
      <c r="B22" s="27" t="s">
        <v>54</v>
      </c>
      <c r="C22" s="23"/>
      <c r="D22" s="23"/>
      <c r="E22" s="23"/>
      <c r="F22" s="23"/>
      <c r="G22" s="39"/>
      <c r="H22" s="39"/>
      <c r="I22" s="42"/>
      <c r="J22" s="42"/>
    </row>
    <row r="23" spans="2:10">
      <c r="B23" s="11" t="s">
        <v>53</v>
      </c>
      <c r="C23" s="24">
        <f>SUM(C24:C29)</f>
        <v>2061014.9075</v>
      </c>
      <c r="D23" s="24">
        <f>SUM(D24:D29)</f>
        <v>156773.58856000003</v>
      </c>
      <c r="E23" s="24">
        <f t="shared" ref="E23:G23" si="3">SUM(E24:E29)</f>
        <v>194925.93744000001</v>
      </c>
      <c r="F23" s="24">
        <f>SUM(F24:F29)</f>
        <v>203656.71978999997</v>
      </c>
      <c r="G23" s="45">
        <f t="shared" si="3"/>
        <v>79781976.114193559</v>
      </c>
      <c r="H23" s="45">
        <f>SUM(H24:H29)</f>
        <v>6279018.5414845757</v>
      </c>
      <c r="I23" s="45">
        <f>SUM(I24:I29)</f>
        <v>7126205.3611571779</v>
      </c>
      <c r="J23" s="45">
        <f>SUM(J24:J29)</f>
        <v>7146649.156717265</v>
      </c>
    </row>
    <row r="24" spans="2:10">
      <c r="B24" s="9" t="s">
        <v>52</v>
      </c>
      <c r="C24" s="25">
        <v>3.6400000000000015</v>
      </c>
      <c r="D24" s="25">
        <v>0.31000000000000011</v>
      </c>
      <c r="E24" s="25">
        <v>0.3000000000000001</v>
      </c>
      <c r="F24" s="25">
        <v>0.31000000000000011</v>
      </c>
      <c r="G24" s="44">
        <v>189.55</v>
      </c>
      <c r="H24" s="44">
        <v>17.519999999999996</v>
      </c>
      <c r="I24" s="44">
        <v>16.43</v>
      </c>
      <c r="J24" s="44">
        <v>16.97</v>
      </c>
    </row>
    <row r="25" spans="2:10" s="8" customFormat="1">
      <c r="B25" s="9" t="s">
        <v>51</v>
      </c>
      <c r="C25" s="25">
        <v>32964.43</v>
      </c>
      <c r="D25" s="25">
        <v>2295.4999999999995</v>
      </c>
      <c r="E25" s="25">
        <v>2610.5099999999998</v>
      </c>
      <c r="F25" s="25">
        <v>2786.1699999999992</v>
      </c>
      <c r="G25" s="44">
        <v>554034.28</v>
      </c>
      <c r="H25" s="44">
        <v>37498.659999999996</v>
      </c>
      <c r="I25" s="44">
        <v>57565.780000000006</v>
      </c>
      <c r="J25" s="44">
        <v>50985.21</v>
      </c>
    </row>
    <row r="26" spans="2:10">
      <c r="B26" s="9" t="s">
        <v>71</v>
      </c>
      <c r="C26" s="25">
        <v>56249.68</v>
      </c>
      <c r="D26" s="25">
        <v>5576.9900000000007</v>
      </c>
      <c r="E26" s="25">
        <v>4492.5300000000007</v>
      </c>
      <c r="F26" s="25">
        <v>4636.5999999999995</v>
      </c>
      <c r="G26" s="44">
        <v>7139109.8899999987</v>
      </c>
      <c r="H26" s="44">
        <v>606166.77999999991</v>
      </c>
      <c r="I26" s="44">
        <v>621666.37000000011</v>
      </c>
      <c r="J26" s="44">
        <v>640867.3899999999</v>
      </c>
    </row>
    <row r="27" spans="2:10" s="8" customFormat="1">
      <c r="B27" s="9" t="s">
        <v>72</v>
      </c>
      <c r="C27" s="25">
        <v>16938.86</v>
      </c>
      <c r="D27" s="25">
        <v>1074.6100000000001</v>
      </c>
      <c r="E27" s="25">
        <v>1200.8400000000001</v>
      </c>
      <c r="F27" s="25">
        <v>1243.5700000000002</v>
      </c>
      <c r="G27" s="44">
        <v>1670223.39</v>
      </c>
      <c r="H27" s="44">
        <v>132403.68000000002</v>
      </c>
      <c r="I27" s="44">
        <v>154683.00999999995</v>
      </c>
      <c r="J27" s="44">
        <v>147379.66000000003</v>
      </c>
    </row>
    <row r="28" spans="2:10">
      <c r="B28" s="9" t="s">
        <v>73</v>
      </c>
      <c r="C28" s="25">
        <v>96198.047499999986</v>
      </c>
      <c r="D28" s="25">
        <v>7467.74856</v>
      </c>
      <c r="E28" s="33">
        <v>7687.5174399999996</v>
      </c>
      <c r="F28" s="33">
        <v>8215.4697899999992</v>
      </c>
      <c r="G28" s="44">
        <v>44361464.334193558</v>
      </c>
      <c r="H28" s="44">
        <v>3457994.8514845758</v>
      </c>
      <c r="I28" s="44">
        <v>3897347.9011571775</v>
      </c>
      <c r="J28" s="44">
        <v>3793102.9167172648</v>
      </c>
    </row>
    <row r="29" spans="2:10">
      <c r="B29" s="9" t="s">
        <v>74</v>
      </c>
      <c r="C29" s="25">
        <v>1858660.25</v>
      </c>
      <c r="D29" s="25">
        <v>140358.43000000002</v>
      </c>
      <c r="E29" s="25">
        <v>178934.24000000002</v>
      </c>
      <c r="F29" s="25">
        <v>186774.59999999998</v>
      </c>
      <c r="G29" s="44">
        <v>26056954.669999998</v>
      </c>
      <c r="H29" s="44">
        <v>2044937.0499999996</v>
      </c>
      <c r="I29" s="44">
        <v>2394925.87</v>
      </c>
      <c r="J29" s="44">
        <v>2514297.0099999998</v>
      </c>
    </row>
    <row r="30" spans="2:10">
      <c r="B30" s="4" t="s">
        <v>75</v>
      </c>
      <c r="C30" s="25">
        <v>17.243769999999998</v>
      </c>
      <c r="D30" s="25">
        <v>1.6176699999999999</v>
      </c>
      <c r="E30" s="25">
        <v>1.2183600000000001</v>
      </c>
      <c r="F30" s="133">
        <v>1.78969</v>
      </c>
      <c r="G30" s="44">
        <v>184.9881008829999</v>
      </c>
      <c r="H30" s="44">
        <v>16.614029832999996</v>
      </c>
      <c r="I30" s="44">
        <v>13.194205999999998</v>
      </c>
      <c r="J30" s="44">
        <v>32.694806498999995</v>
      </c>
    </row>
    <row r="31" spans="2:10">
      <c r="B31" s="13" t="s">
        <v>50</v>
      </c>
      <c r="C31" s="24">
        <f>SUM(C32:C34)</f>
        <v>21659.946361999999</v>
      </c>
      <c r="D31" s="24">
        <f>SUM(D32:D34)</f>
        <v>1698.668195</v>
      </c>
      <c r="E31" s="24">
        <f t="shared" ref="E31:J31" si="4">SUM(E32:E34)</f>
        <v>1869.9</v>
      </c>
      <c r="F31" s="24">
        <f t="shared" si="4"/>
        <v>1895.7399999999998</v>
      </c>
      <c r="G31" s="45">
        <f>SUM(G32:G34)</f>
        <v>2208583.0754489205</v>
      </c>
      <c r="H31" s="45">
        <f t="shared" si="4"/>
        <v>167035.48990492994</v>
      </c>
      <c r="I31" s="45">
        <f t="shared" si="4"/>
        <v>198564.77000000002</v>
      </c>
      <c r="J31" s="45">
        <f t="shared" si="4"/>
        <v>206367.54</v>
      </c>
    </row>
    <row r="32" spans="2:10">
      <c r="B32" s="4" t="s">
        <v>49</v>
      </c>
      <c r="C32" s="25">
        <v>230.08</v>
      </c>
      <c r="D32" s="25">
        <v>19.330000000000002</v>
      </c>
      <c r="E32" s="25">
        <v>17.39</v>
      </c>
      <c r="F32" s="25">
        <v>19.510000000000002</v>
      </c>
      <c r="G32" s="44">
        <v>6907.29</v>
      </c>
      <c r="H32" s="44">
        <v>505.67999999999995</v>
      </c>
      <c r="I32" s="44">
        <v>600.9899999999999</v>
      </c>
      <c r="J32" s="44">
        <v>640.66999999999985</v>
      </c>
    </row>
    <row r="33" spans="2:10" s="8" customFormat="1">
      <c r="B33" s="9" t="s">
        <v>76</v>
      </c>
      <c r="C33" s="15">
        <v>19762.28</v>
      </c>
      <c r="D33" s="15">
        <v>1539.23</v>
      </c>
      <c r="E33" s="15">
        <v>1709.27</v>
      </c>
      <c r="F33" s="15">
        <v>1723.6499999999999</v>
      </c>
      <c r="G33" s="46">
        <v>2199327.0599999996</v>
      </c>
      <c r="H33" s="46">
        <v>166305.04999999996</v>
      </c>
      <c r="I33" s="46">
        <v>197779.98000000004</v>
      </c>
      <c r="J33" s="46">
        <v>205534.69</v>
      </c>
    </row>
    <row r="34" spans="2:10">
      <c r="B34" s="9" t="s">
        <v>77</v>
      </c>
      <c r="C34" s="25">
        <v>1667.5863619999998</v>
      </c>
      <c r="D34" s="25">
        <v>140.10819499999999</v>
      </c>
      <c r="E34" s="25">
        <v>143.24</v>
      </c>
      <c r="F34" s="25">
        <v>152.58000000000001</v>
      </c>
      <c r="G34" s="44">
        <v>2348.7254489209995</v>
      </c>
      <c r="H34" s="44">
        <v>224.75990493</v>
      </c>
      <c r="I34" s="44">
        <v>183.8</v>
      </c>
      <c r="J34" s="44">
        <v>192.18</v>
      </c>
    </row>
    <row r="35" spans="2:10">
      <c r="B35" s="11" t="s">
        <v>48</v>
      </c>
      <c r="C35" s="24">
        <f t="shared" ref="C35:H35" si="5">C36+C39</f>
        <v>63861.146439999997</v>
      </c>
      <c r="D35" s="24">
        <f t="shared" si="5"/>
        <v>5105.1729000000005</v>
      </c>
      <c r="E35" s="24">
        <f t="shared" si="5"/>
        <v>5673.6370999999999</v>
      </c>
      <c r="F35" s="24">
        <f t="shared" ref="F35" si="6">F36+F39</f>
        <v>5827.4031799999993</v>
      </c>
      <c r="G35" s="45">
        <f t="shared" si="5"/>
        <v>2605110.3396799285</v>
      </c>
      <c r="H35" s="45">
        <f t="shared" si="5"/>
        <v>208520.23026359448</v>
      </c>
      <c r="I35" s="45">
        <f t="shared" ref="I35:J35" si="7">I36+I39</f>
        <v>222350.52464283491</v>
      </c>
      <c r="J35" s="45">
        <f t="shared" si="7"/>
        <v>226810.07541596386</v>
      </c>
    </row>
    <row r="36" spans="2:10">
      <c r="B36" s="11" t="s">
        <v>47</v>
      </c>
      <c r="C36" s="24">
        <f t="shared" ref="C36:I36" si="8">C37+C38</f>
        <v>47740.759760000001</v>
      </c>
      <c r="D36" s="24">
        <f t="shared" si="8"/>
        <v>3601.3566300000002</v>
      </c>
      <c r="E36" s="24">
        <f t="shared" si="8"/>
        <v>4502.70226</v>
      </c>
      <c r="F36" s="24">
        <f t="shared" ref="F36" si="9">F37+F38</f>
        <v>4676.9349099999999</v>
      </c>
      <c r="G36" s="45">
        <f t="shared" si="8"/>
        <v>2109196.7131448789</v>
      </c>
      <c r="H36" s="45">
        <f t="shared" si="8"/>
        <v>164955.26374715747</v>
      </c>
      <c r="I36" s="45">
        <f t="shared" si="8"/>
        <v>184237.40860576788</v>
      </c>
      <c r="J36" s="45">
        <f t="shared" ref="J36" si="10">J37+J38</f>
        <v>189831.64282756086</v>
      </c>
    </row>
    <row r="37" spans="2:10">
      <c r="B37" s="9" t="s">
        <v>46</v>
      </c>
      <c r="C37" s="98">
        <v>24571.10183</v>
      </c>
      <c r="D37" s="98">
        <v>1906.57554</v>
      </c>
      <c r="E37" s="98">
        <v>2281.4076399999999</v>
      </c>
      <c r="F37" s="98">
        <v>2359.1415400000001</v>
      </c>
      <c r="G37" s="87">
        <v>795021.54038107395</v>
      </c>
      <c r="H37" s="87">
        <v>63831.165583973503</v>
      </c>
      <c r="I37" s="87">
        <v>67899.292528060978</v>
      </c>
      <c r="J37" s="87">
        <v>69607.416048351995</v>
      </c>
    </row>
    <row r="38" spans="2:10">
      <c r="B38" s="9" t="s">
        <v>45</v>
      </c>
      <c r="C38" s="97">
        <v>23169.657930000001</v>
      </c>
      <c r="D38" s="97">
        <v>1694.7810899999999</v>
      </c>
      <c r="E38" s="98">
        <v>2221.2946200000001</v>
      </c>
      <c r="F38" s="98">
        <v>2317.7933699999999</v>
      </c>
      <c r="G38" s="87">
        <v>1314175.1727638051</v>
      </c>
      <c r="H38" s="87">
        <v>101124.09816318395</v>
      </c>
      <c r="I38" s="87">
        <v>116338.11607770692</v>
      </c>
      <c r="J38" s="87">
        <v>120224.22677920887</v>
      </c>
    </row>
    <row r="39" spans="2:10">
      <c r="B39" s="11" t="s">
        <v>44</v>
      </c>
      <c r="C39" s="24">
        <f t="shared" ref="C39:J39" si="11">C40+C41</f>
        <v>16120.38668</v>
      </c>
      <c r="D39" s="24">
        <f t="shared" si="11"/>
        <v>1503.81627</v>
      </c>
      <c r="E39" s="24">
        <f t="shared" si="11"/>
        <v>1170.9348399999999</v>
      </c>
      <c r="F39" s="24">
        <f t="shared" si="11"/>
        <v>1150.4682699999998</v>
      </c>
      <c r="G39" s="45">
        <f t="shared" si="11"/>
        <v>495913.62653504947</v>
      </c>
      <c r="H39" s="45">
        <f t="shared" si="11"/>
        <v>43564.966516437016</v>
      </c>
      <c r="I39" s="45">
        <f t="shared" si="11"/>
        <v>38113.116037067026</v>
      </c>
      <c r="J39" s="45">
        <f t="shared" si="11"/>
        <v>36978.432588403004</v>
      </c>
    </row>
    <row r="40" spans="2:10">
      <c r="B40" s="9" t="s">
        <v>43</v>
      </c>
      <c r="C40" s="97">
        <v>11980.325269999999</v>
      </c>
      <c r="D40" s="30">
        <v>1114.34556</v>
      </c>
      <c r="E40" s="97">
        <v>875.30236000000002</v>
      </c>
      <c r="F40" s="98">
        <v>861.56628999999998</v>
      </c>
      <c r="G40" s="87">
        <v>332555.78020339855</v>
      </c>
      <c r="H40" s="87">
        <v>29771.712575563033</v>
      </c>
      <c r="I40" s="87">
        <v>26187.488881365018</v>
      </c>
      <c r="J40" s="87">
        <v>24735.438078033007</v>
      </c>
    </row>
    <row r="41" spans="2:10" s="19" customFormat="1">
      <c r="B41" s="18" t="s">
        <v>42</v>
      </c>
      <c r="C41" s="97">
        <v>4140.0614100000003</v>
      </c>
      <c r="D41" s="60">
        <v>389.47071</v>
      </c>
      <c r="E41" s="97">
        <v>295.63247999999999</v>
      </c>
      <c r="F41" s="98">
        <v>288.90197999999998</v>
      </c>
      <c r="G41" s="87">
        <v>163357.84633165092</v>
      </c>
      <c r="H41" s="88">
        <v>13793.253940873983</v>
      </c>
      <c r="I41" s="87">
        <v>11925.627155702005</v>
      </c>
      <c r="J41" s="87">
        <v>12242.994510369999</v>
      </c>
    </row>
    <row r="42" spans="2:10">
      <c r="B42" s="11" t="s">
        <v>41</v>
      </c>
      <c r="C42" s="24">
        <f t="shared" ref="C42:J42" si="12">C43+C44</f>
        <v>70254.081897883065</v>
      </c>
      <c r="D42" s="24">
        <f t="shared" si="12"/>
        <v>5495.9985299999998</v>
      </c>
      <c r="E42" s="24">
        <f t="shared" si="12"/>
        <v>6768.4251347058826</v>
      </c>
      <c r="F42" s="24">
        <f t="shared" si="12"/>
        <v>7106.3860399999994</v>
      </c>
      <c r="G42" s="43">
        <f t="shared" si="12"/>
        <v>216751.36724819057</v>
      </c>
      <c r="H42" s="43">
        <f t="shared" si="12"/>
        <v>16696.886845598929</v>
      </c>
      <c r="I42" s="43">
        <f t="shared" si="12"/>
        <v>21253.758885153969</v>
      </c>
      <c r="J42" s="43">
        <f t="shared" si="12"/>
        <v>20721.501435277984</v>
      </c>
    </row>
    <row r="43" spans="2:10">
      <c r="B43" s="9" t="s">
        <v>40</v>
      </c>
      <c r="C43" s="98">
        <v>52898.398191706598</v>
      </c>
      <c r="D43" s="25">
        <v>4204.4861099999998</v>
      </c>
      <c r="E43" s="25">
        <v>5157.3833800000002</v>
      </c>
      <c r="F43" s="79">
        <v>5474.2545700000001</v>
      </c>
      <c r="G43" s="102">
        <v>154065.83742552949</v>
      </c>
      <c r="H43" s="44">
        <v>11566.179300363216</v>
      </c>
      <c r="I43" s="44">
        <v>15895.520413323524</v>
      </c>
      <c r="J43" s="80">
        <v>16668.118991466887</v>
      </c>
    </row>
    <row r="44" spans="2:10">
      <c r="B44" s="11" t="s">
        <v>39</v>
      </c>
      <c r="C44" s="24">
        <f>C45+C46</f>
        <v>17355.683706176471</v>
      </c>
      <c r="D44" s="24">
        <f t="shared" ref="D44:J44" si="13">D45+D46</f>
        <v>1291.51242</v>
      </c>
      <c r="E44" s="24">
        <f t="shared" si="13"/>
        <v>1611.0417547058823</v>
      </c>
      <c r="F44" s="24">
        <f t="shared" si="13"/>
        <v>1632.1314699999998</v>
      </c>
      <c r="G44" s="43">
        <f t="shared" si="13"/>
        <v>62685.529822661061</v>
      </c>
      <c r="H44" s="43">
        <f t="shared" si="13"/>
        <v>5130.7075452357121</v>
      </c>
      <c r="I44" s="43">
        <f t="shared" si="13"/>
        <v>5358.2384718304465</v>
      </c>
      <c r="J44" s="43">
        <f t="shared" si="13"/>
        <v>4053.3824438110978</v>
      </c>
    </row>
    <row r="45" spans="2:10">
      <c r="B45" s="9" t="s">
        <v>38</v>
      </c>
      <c r="C45" s="98">
        <v>8240.1400861764705</v>
      </c>
      <c r="D45" s="25">
        <v>689.93997999999999</v>
      </c>
      <c r="E45" s="25">
        <v>649.24696470588242</v>
      </c>
      <c r="F45" s="79">
        <v>650.54049999999995</v>
      </c>
      <c r="G45" s="102">
        <v>11511.984510729935</v>
      </c>
      <c r="H45" s="44">
        <v>1026.8515334942138</v>
      </c>
      <c r="I45" s="44">
        <v>1093.3681882890442</v>
      </c>
      <c r="J45" s="80">
        <v>981.17485982163691</v>
      </c>
    </row>
    <row r="46" spans="2:10">
      <c r="B46" s="9" t="s">
        <v>37</v>
      </c>
      <c r="C46" s="98">
        <v>9115.5436200000004</v>
      </c>
      <c r="D46" s="25">
        <v>601.57244000000003</v>
      </c>
      <c r="E46" s="79">
        <v>961.79479000000003</v>
      </c>
      <c r="F46" s="79">
        <v>981.59096999999997</v>
      </c>
      <c r="G46" s="102">
        <v>51173.545311931128</v>
      </c>
      <c r="H46" s="80">
        <v>4103.8560117414982</v>
      </c>
      <c r="I46" s="80">
        <v>4264.8702835414024</v>
      </c>
      <c r="J46" s="80">
        <v>3072.207583989461</v>
      </c>
    </row>
    <row r="47" spans="2:10">
      <c r="B47" s="11" t="s">
        <v>36</v>
      </c>
      <c r="C47" s="24">
        <f>C48+C49</f>
        <v>6095.3799999999992</v>
      </c>
      <c r="D47" s="24">
        <f t="shared" ref="D47:J47" si="14">D48+D49</f>
        <v>524.39</v>
      </c>
      <c r="E47" s="24">
        <f t="shared" si="14"/>
        <v>494.77000000000004</v>
      </c>
      <c r="F47" s="24">
        <f t="shared" si="14"/>
        <v>481.93</v>
      </c>
      <c r="G47" s="43">
        <f>G48+G49</f>
        <v>7113349.7400000002</v>
      </c>
      <c r="H47" s="43">
        <f t="shared" si="14"/>
        <v>611518.32000000007</v>
      </c>
      <c r="I47" s="43">
        <f t="shared" si="14"/>
        <v>645079.15000000014</v>
      </c>
      <c r="J47" s="43">
        <f t="shared" si="14"/>
        <v>596238.79</v>
      </c>
    </row>
    <row r="48" spans="2:10">
      <c r="B48" s="9" t="s">
        <v>35</v>
      </c>
      <c r="C48" s="25">
        <v>6095.3799999999992</v>
      </c>
      <c r="D48" s="25">
        <v>524.39</v>
      </c>
      <c r="E48" s="25">
        <v>494.77000000000004</v>
      </c>
      <c r="F48" s="98">
        <v>481.93</v>
      </c>
      <c r="G48" s="44">
        <v>7113349.7400000002</v>
      </c>
      <c r="H48" s="44">
        <v>611518.32000000007</v>
      </c>
      <c r="I48" s="44">
        <v>645079.15000000014</v>
      </c>
      <c r="J48" s="102">
        <v>596238.79</v>
      </c>
    </row>
    <row r="49" spans="2:10">
      <c r="B49" s="9" t="s">
        <v>34</v>
      </c>
      <c r="C49" s="25">
        <v>0</v>
      </c>
      <c r="D49" s="25">
        <v>0</v>
      </c>
      <c r="E49" s="25">
        <v>0</v>
      </c>
      <c r="F49" s="25">
        <v>0</v>
      </c>
      <c r="G49" s="56">
        <v>0</v>
      </c>
      <c r="H49" s="56">
        <v>0</v>
      </c>
      <c r="I49" s="56">
        <v>0</v>
      </c>
      <c r="J49" s="56">
        <v>0</v>
      </c>
    </row>
    <row r="50" spans="2:10">
      <c r="B50" s="69" t="s">
        <v>81</v>
      </c>
      <c r="C50" s="24">
        <f>C23+C31+C35+C42+C47</f>
        <v>2222885.4621998831</v>
      </c>
      <c r="D50" s="24">
        <f t="shared" ref="D50:I50" si="15">D23+D31+D35+D42+D47</f>
        <v>169597.81818500007</v>
      </c>
      <c r="E50" s="24">
        <f>E23+E31+E35+E42+E47</f>
        <v>209732.66967470586</v>
      </c>
      <c r="F50" s="24">
        <f>F23+F31+F35+F42+F47</f>
        <v>218968.17900999996</v>
      </c>
      <c r="G50" s="45">
        <f>G23+G31+G35+G42+G47</f>
        <v>91925770.636570588</v>
      </c>
      <c r="H50" s="45">
        <f t="shared" si="15"/>
        <v>7282789.4684986994</v>
      </c>
      <c r="I50" s="45">
        <f t="shared" si="15"/>
        <v>8213453.5646851668</v>
      </c>
      <c r="J50" s="45">
        <f>J23+J31+J35+J42+J47</f>
        <v>8196787.0635685073</v>
      </c>
    </row>
    <row r="51" spans="2:10">
      <c r="B51" s="69" t="s">
        <v>33</v>
      </c>
      <c r="C51" s="24">
        <f>C19+C23+C31+C35+C42+C47</f>
        <v>2225910.007999883</v>
      </c>
      <c r="D51" s="24">
        <f t="shared" ref="D51:J51" si="16">D19+D23+D31+D35+D42+D47</f>
        <v>169847.53180500006</v>
      </c>
      <c r="E51" s="24">
        <f t="shared" si="16"/>
        <v>209995.07606470585</v>
      </c>
      <c r="F51" s="24">
        <f t="shared" si="16"/>
        <v>219242.88823999997</v>
      </c>
      <c r="G51" s="45">
        <f>G19+G23+G31+G35+G42+G47</f>
        <v>293313452.90164626</v>
      </c>
      <c r="H51" s="45">
        <f t="shared" si="16"/>
        <v>22469736.096889231</v>
      </c>
      <c r="I51" s="45">
        <f t="shared" si="16"/>
        <v>25109242.957862802</v>
      </c>
      <c r="J51" s="45">
        <f t="shared" si="16"/>
        <v>25210557.157791756</v>
      </c>
    </row>
    <row r="52" spans="2:10">
      <c r="B52" s="69" t="s">
        <v>32</v>
      </c>
      <c r="C52" s="24">
        <f>C19+C23+C31+C35+C42</f>
        <v>2219814.6279998831</v>
      </c>
      <c r="D52" s="24">
        <f t="shared" ref="D52:J52" si="17">D19+D23+D31+D35+D42</f>
        <v>169323.14180500005</v>
      </c>
      <c r="E52" s="24">
        <f t="shared" si="17"/>
        <v>209500.30606470586</v>
      </c>
      <c r="F52" s="24">
        <f t="shared" si="17"/>
        <v>218760.95823999998</v>
      </c>
      <c r="G52" s="45">
        <f>G19+G23+G31+G35+G42</f>
        <v>286200103.16164625</v>
      </c>
      <c r="H52" s="45">
        <f t="shared" si="17"/>
        <v>21858217.776889231</v>
      </c>
      <c r="I52" s="45">
        <f t="shared" si="17"/>
        <v>24464163.807862803</v>
      </c>
      <c r="J52" s="45">
        <f t="shared" si="17"/>
        <v>24614318.367791757</v>
      </c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1" t="s">
        <v>31</v>
      </c>
      <c r="C54" s="121"/>
      <c r="D54" s="121"/>
      <c r="E54" s="121"/>
      <c r="F54" s="121"/>
      <c r="G54" s="121"/>
      <c r="H54" s="121"/>
      <c r="I54" s="121"/>
      <c r="J54" s="121"/>
    </row>
    <row r="55" spans="2:10">
      <c r="B55" s="120"/>
      <c r="C55" s="120" t="s">
        <v>30</v>
      </c>
      <c r="D55" s="120"/>
      <c r="E55" s="120"/>
      <c r="F55" s="120"/>
      <c r="G55" s="130" t="s">
        <v>29</v>
      </c>
      <c r="H55" s="130"/>
      <c r="I55" s="130"/>
      <c r="J55" s="130"/>
    </row>
    <row r="56" spans="2:10" ht="12.75" customHeight="1">
      <c r="B56" s="120"/>
      <c r="C56" s="120" t="s">
        <v>162</v>
      </c>
      <c r="D56" s="132" t="s">
        <v>167</v>
      </c>
      <c r="E56" s="117">
        <v>2025</v>
      </c>
      <c r="F56" s="117">
        <v>2025</v>
      </c>
      <c r="G56" s="120" t="s">
        <v>162</v>
      </c>
      <c r="H56" s="132" t="s">
        <v>167</v>
      </c>
      <c r="I56" s="117">
        <v>2025</v>
      </c>
      <c r="J56" s="117">
        <v>2025</v>
      </c>
    </row>
    <row r="57" spans="2:10">
      <c r="B57" s="120"/>
      <c r="C57" s="120"/>
      <c r="D57" s="132"/>
      <c r="E57" s="117" t="s">
        <v>165</v>
      </c>
      <c r="F57" s="117" t="s">
        <v>168</v>
      </c>
      <c r="G57" s="120"/>
      <c r="H57" s="132"/>
      <c r="I57" s="117" t="s">
        <v>165</v>
      </c>
      <c r="J57" s="117" t="s">
        <v>168</v>
      </c>
    </row>
    <row r="58" spans="2:10">
      <c r="B58" s="120"/>
      <c r="C58" s="117">
        <v>1</v>
      </c>
      <c r="D58" s="117">
        <v>2</v>
      </c>
      <c r="E58" s="117">
        <v>3</v>
      </c>
      <c r="F58" s="117">
        <v>4</v>
      </c>
      <c r="G58" s="117">
        <v>1</v>
      </c>
      <c r="H58" s="117">
        <v>2</v>
      </c>
      <c r="I58" s="117">
        <v>3</v>
      </c>
      <c r="J58" s="117">
        <v>4</v>
      </c>
    </row>
    <row r="59" spans="2:10">
      <c r="B59" s="71" t="s">
        <v>28</v>
      </c>
      <c r="C59" s="6"/>
      <c r="D59" s="6"/>
      <c r="E59" s="6"/>
      <c r="F59" s="6"/>
      <c r="G59" s="47"/>
      <c r="H59" s="47"/>
      <c r="I59" s="47"/>
      <c r="J59" s="47"/>
    </row>
    <row r="60" spans="2:10">
      <c r="B60" s="13" t="s">
        <v>27</v>
      </c>
      <c r="C60" s="3">
        <f>C61+C62</f>
        <v>1756976.9148700004</v>
      </c>
      <c r="D60" s="3">
        <f t="shared" ref="D60" si="18">D61+D62</f>
        <v>133232.33363999985</v>
      </c>
      <c r="E60" s="3">
        <f t="shared" ref="E60:I60" si="19">E61+E62</f>
        <v>165815.84961</v>
      </c>
      <c r="F60" s="3">
        <f>F62+F61</f>
        <v>173273.18987</v>
      </c>
      <c r="G60" s="48">
        <f t="shared" si="19"/>
        <v>39206220.764270872</v>
      </c>
      <c r="H60" s="48">
        <f t="shared" si="19"/>
        <v>3092907.7175602773</v>
      </c>
      <c r="I60" s="48">
        <f t="shared" si="19"/>
        <v>3505146.7514311057</v>
      </c>
      <c r="J60" s="48">
        <f>J62+J61</f>
        <v>3642369.6954744132</v>
      </c>
    </row>
    <row r="61" spans="2:10">
      <c r="B61" s="9" t="s">
        <v>26</v>
      </c>
      <c r="C61" s="105">
        <v>110801.96127999997</v>
      </c>
      <c r="D61" s="105">
        <v>8851.4962999999861</v>
      </c>
      <c r="E61" s="94">
        <v>9304.9336700000003</v>
      </c>
      <c r="F61" s="94">
        <v>9743.4727800000001</v>
      </c>
      <c r="G61" s="106">
        <v>7207439.0661689993</v>
      </c>
      <c r="H61" s="106">
        <v>571075.31469976029</v>
      </c>
      <c r="I61" s="85">
        <v>617897.968984165</v>
      </c>
      <c r="J61" s="85">
        <v>638705.48269825766</v>
      </c>
    </row>
    <row r="62" spans="2:10">
      <c r="B62" s="9" t="s">
        <v>25</v>
      </c>
      <c r="C62" s="105">
        <v>1646174.9535900005</v>
      </c>
      <c r="D62" s="105">
        <v>124380.83733999987</v>
      </c>
      <c r="E62" s="94">
        <v>156510.91594000001</v>
      </c>
      <c r="F62" s="94">
        <v>163529.71708999999</v>
      </c>
      <c r="G62" s="106">
        <v>31998781.698101874</v>
      </c>
      <c r="H62" s="106">
        <v>2521832.4028605171</v>
      </c>
      <c r="I62" s="85">
        <v>2887248.7824469404</v>
      </c>
      <c r="J62" s="85">
        <v>3003664.2127761557</v>
      </c>
    </row>
    <row r="63" spans="2:10">
      <c r="B63" s="13" t="s">
        <v>24</v>
      </c>
      <c r="C63" s="3">
        <f t="shared" ref="C63:I63" si="20">C64+C65</f>
        <v>47478.089869999996</v>
      </c>
      <c r="D63" s="3">
        <f t="shared" si="20"/>
        <v>3812.3561799999998</v>
      </c>
      <c r="E63" s="3">
        <f t="shared" si="20"/>
        <v>3653.49035</v>
      </c>
      <c r="F63" s="3">
        <f>F65+F64</f>
        <v>3668.5604300000005</v>
      </c>
      <c r="G63" s="48">
        <f t="shared" si="20"/>
        <v>131858132.55425632</v>
      </c>
      <c r="H63" s="48">
        <f t="shared" si="20"/>
        <v>9595069.265083028</v>
      </c>
      <c r="I63" s="48">
        <f t="shared" si="20"/>
        <v>11633516.715524962</v>
      </c>
      <c r="J63" s="48">
        <f>J65+J64</f>
        <v>11653242.667276299</v>
      </c>
    </row>
    <row r="64" spans="2:10">
      <c r="B64" s="4" t="s">
        <v>23</v>
      </c>
      <c r="C64" s="105">
        <v>13056.369609999998</v>
      </c>
      <c r="D64" s="105">
        <v>1012.10605</v>
      </c>
      <c r="E64" s="94">
        <v>837.99936000000002</v>
      </c>
      <c r="F64" s="94">
        <v>851.50854000000004</v>
      </c>
      <c r="G64" s="104">
        <v>69086996.115160078</v>
      </c>
      <c r="H64" s="104">
        <v>4905986.9666528348</v>
      </c>
      <c r="I64" s="85">
        <v>6048107.2926902436</v>
      </c>
      <c r="J64" s="84">
        <v>6063029.3753451807</v>
      </c>
    </row>
    <row r="65" spans="2:11">
      <c r="B65" s="4" t="s">
        <v>22</v>
      </c>
      <c r="C65" s="105">
        <v>34421.720260000002</v>
      </c>
      <c r="D65" s="105">
        <v>2800.2501299999999</v>
      </c>
      <c r="E65" s="94">
        <v>2815.4909899999998</v>
      </c>
      <c r="F65" s="94">
        <v>2817.0518900000002</v>
      </c>
      <c r="G65" s="104">
        <v>62771136.439096242</v>
      </c>
      <c r="H65" s="104">
        <v>4689082.2984301932</v>
      </c>
      <c r="I65" s="85">
        <v>5585409.4228347186</v>
      </c>
      <c r="J65" s="84">
        <v>5590213.2919311179</v>
      </c>
    </row>
    <row r="66" spans="2:11">
      <c r="B66" s="71" t="s">
        <v>21</v>
      </c>
      <c r="C66" s="12"/>
      <c r="D66" s="12"/>
      <c r="E66" s="6"/>
      <c r="F66" s="6"/>
      <c r="G66" s="49"/>
      <c r="H66" s="49"/>
      <c r="I66" s="47"/>
      <c r="J66" s="47"/>
    </row>
    <row r="67" spans="2:11">
      <c r="B67" s="9" t="s">
        <v>20</v>
      </c>
      <c r="C67" s="3">
        <f t="shared" ref="C67:I67" si="21">C68+C69+C70</f>
        <v>60308.107909999999</v>
      </c>
      <c r="D67" s="3">
        <f>D68+D69+D70</f>
        <v>5166.4119799999999</v>
      </c>
      <c r="E67" s="3">
        <f t="shared" si="21"/>
        <v>4602.6511199999995</v>
      </c>
      <c r="F67" s="3">
        <f>F70+F69+F68</f>
        <v>4604.6093699999992</v>
      </c>
      <c r="G67" s="48">
        <f t="shared" si="21"/>
        <v>3063076.8046923336</v>
      </c>
      <c r="H67" s="48">
        <f t="shared" si="21"/>
        <v>260240.2060586109</v>
      </c>
      <c r="I67" s="48">
        <f t="shared" si="21"/>
        <v>244746.79158258802</v>
      </c>
      <c r="J67" s="48">
        <f>J70+J69+J68</f>
        <v>246201.1187574997</v>
      </c>
    </row>
    <row r="68" spans="2:11">
      <c r="B68" s="9" t="s">
        <v>19</v>
      </c>
      <c r="C68" s="95">
        <v>97.250919999999994</v>
      </c>
      <c r="D68" s="31">
        <v>8.6320200000000007</v>
      </c>
      <c r="E68" s="31">
        <v>6.8649300000000002</v>
      </c>
      <c r="F68" s="95">
        <v>6.7012900000000002</v>
      </c>
      <c r="G68" s="84">
        <v>5083.8568046200999</v>
      </c>
      <c r="H68" s="84">
        <v>440.8348880329998</v>
      </c>
      <c r="I68" s="84">
        <v>372.72572910100007</v>
      </c>
      <c r="J68" s="84">
        <v>370.12599449199996</v>
      </c>
    </row>
    <row r="69" spans="2:11">
      <c r="B69" s="9" t="s">
        <v>18</v>
      </c>
      <c r="C69" s="95">
        <v>59965.700270000001</v>
      </c>
      <c r="D69" s="31">
        <v>5133.5240999999996</v>
      </c>
      <c r="E69" s="95">
        <v>4578.0597600000001</v>
      </c>
      <c r="F69" s="95">
        <v>4579.8756599999997</v>
      </c>
      <c r="G69" s="84">
        <v>3046987.4903660803</v>
      </c>
      <c r="H69" s="84">
        <v>258784.97985577592</v>
      </c>
      <c r="I69" s="84">
        <v>243493.55358090502</v>
      </c>
      <c r="J69" s="84">
        <v>244944.9083287087</v>
      </c>
    </row>
    <row r="70" spans="2:11">
      <c r="B70" s="9" t="s">
        <v>17</v>
      </c>
      <c r="C70" s="95">
        <v>245.15671999999998</v>
      </c>
      <c r="D70" s="31">
        <v>24.255859999999998</v>
      </c>
      <c r="E70" s="31">
        <v>17.726430000000001</v>
      </c>
      <c r="F70" s="90">
        <v>18.032419999999998</v>
      </c>
      <c r="G70" s="84">
        <v>11005.457521633225</v>
      </c>
      <c r="H70" s="32">
        <v>1014.3913148019878</v>
      </c>
      <c r="I70" s="32">
        <v>880.51227258201288</v>
      </c>
      <c r="J70" s="104">
        <v>886.08443429901297</v>
      </c>
    </row>
    <row r="71" spans="2:11" s="19" customFormat="1">
      <c r="B71" s="11" t="s">
        <v>16</v>
      </c>
      <c r="C71" s="3">
        <f t="shared" ref="C71:H71" si="22">C72+C73</f>
        <v>3.5807200000000003</v>
      </c>
      <c r="D71" s="3">
        <f t="shared" si="22"/>
        <v>0.32854</v>
      </c>
      <c r="E71" s="3">
        <f>E72+E73</f>
        <v>0.16997000000000001</v>
      </c>
      <c r="F71" s="3">
        <f>F73+F72</f>
        <v>0.15336</v>
      </c>
      <c r="G71" s="48">
        <f t="shared" si="22"/>
        <v>37.447693551000008</v>
      </c>
      <c r="H71" s="48">
        <f t="shared" si="22"/>
        <v>3.1646569509999996</v>
      </c>
      <c r="I71" s="48">
        <f>I72+I73</f>
        <v>1.7336481699999999</v>
      </c>
      <c r="J71" s="48">
        <f>J73+J72</f>
        <v>1.5769648820000004</v>
      </c>
    </row>
    <row r="72" spans="2:11" s="61" customFormat="1">
      <c r="B72" s="18" t="s">
        <v>15</v>
      </c>
      <c r="C72" s="101">
        <v>3.3260800000000001</v>
      </c>
      <c r="D72" s="62">
        <v>0.30889</v>
      </c>
      <c r="E72" s="94">
        <v>0.14548</v>
      </c>
      <c r="F72" s="94">
        <v>0.128</v>
      </c>
      <c r="G72" s="86">
        <v>34.924696182000005</v>
      </c>
      <c r="H72" s="86">
        <v>3.0227158009999995</v>
      </c>
      <c r="I72" s="85">
        <v>1.4252621699999999</v>
      </c>
      <c r="J72" s="85">
        <v>1.2621420320000005</v>
      </c>
    </row>
    <row r="73" spans="2:11">
      <c r="B73" s="9" t="s">
        <v>14</v>
      </c>
      <c r="C73" s="94">
        <v>0.25463999999999998</v>
      </c>
      <c r="D73" s="29">
        <v>1.9650000000000001E-2</v>
      </c>
      <c r="E73" s="29">
        <v>2.4490000000000001E-2</v>
      </c>
      <c r="F73" s="105">
        <v>2.5360000000000001E-2</v>
      </c>
      <c r="G73" s="103">
        <v>2.522997369</v>
      </c>
      <c r="H73" s="50">
        <v>0.14194114999999999</v>
      </c>
      <c r="I73" s="76">
        <v>0.30838599999999999</v>
      </c>
      <c r="J73" s="106">
        <v>0.31482284999999999</v>
      </c>
    </row>
    <row r="74" spans="2:11">
      <c r="B74" s="10" t="s">
        <v>13</v>
      </c>
      <c r="C74" s="3">
        <f t="shared" ref="C74:J74" si="23">C75</f>
        <v>11640.55</v>
      </c>
      <c r="D74" s="3">
        <f t="shared" si="23"/>
        <v>879.79000000000019</v>
      </c>
      <c r="E74" s="3">
        <f t="shared" si="23"/>
        <v>928.3599999999999</v>
      </c>
      <c r="F74" s="3">
        <f t="shared" si="23"/>
        <v>1017.2499999999999</v>
      </c>
      <c r="G74" s="48">
        <f t="shared" si="23"/>
        <v>296622.11</v>
      </c>
      <c r="H74" s="48">
        <f t="shared" si="23"/>
        <v>22803.980000000003</v>
      </c>
      <c r="I74" s="48">
        <f t="shared" si="23"/>
        <v>25662.05</v>
      </c>
      <c r="J74" s="48">
        <f t="shared" si="23"/>
        <v>27667.8</v>
      </c>
    </row>
    <row r="75" spans="2:11" s="8" customFormat="1">
      <c r="B75" s="9" t="s">
        <v>12</v>
      </c>
      <c r="C75" s="29">
        <v>11640.55</v>
      </c>
      <c r="D75" s="29">
        <v>879.79000000000019</v>
      </c>
      <c r="E75" s="29">
        <v>928.3599999999999</v>
      </c>
      <c r="F75" s="29">
        <v>1017.2499999999999</v>
      </c>
      <c r="G75" s="44">
        <v>296622.11</v>
      </c>
      <c r="H75" s="44">
        <v>22803.980000000003</v>
      </c>
      <c r="I75" s="44">
        <v>25662.05</v>
      </c>
      <c r="J75" s="44">
        <v>27667.8</v>
      </c>
    </row>
    <row r="76" spans="2:11" s="8" customFormat="1">
      <c r="B76" s="74"/>
      <c r="C76" s="75"/>
      <c r="D76" s="75"/>
      <c r="E76" s="75"/>
      <c r="F76" s="75"/>
      <c r="G76" s="55"/>
      <c r="H76" s="55"/>
      <c r="I76" s="55"/>
      <c r="J76" s="55"/>
    </row>
    <row r="77" spans="2:11" s="8" customFormat="1">
      <c r="B77" s="131"/>
      <c r="C77" s="131"/>
      <c r="D77" s="131"/>
      <c r="E77" s="131"/>
      <c r="F77" s="131"/>
    </row>
    <row r="78" spans="2:11">
      <c r="B78" s="121" t="s">
        <v>11</v>
      </c>
      <c r="C78" s="121"/>
      <c r="D78" s="121"/>
      <c r="E78" s="121"/>
      <c r="F78" s="121"/>
      <c r="G78" s="1"/>
      <c r="H78" s="1"/>
      <c r="I78" s="1"/>
      <c r="J78" s="1"/>
    </row>
    <row r="79" spans="2:11" ht="12.75" customHeight="1">
      <c r="B79" s="120"/>
      <c r="C79" s="120" t="s">
        <v>163</v>
      </c>
      <c r="D79" s="132" t="s">
        <v>167</v>
      </c>
      <c r="E79" s="117">
        <v>2025</v>
      </c>
      <c r="F79" s="117">
        <v>2025</v>
      </c>
      <c r="G79" s="107"/>
      <c r="H79" s="107"/>
      <c r="I79" s="107"/>
      <c r="J79" s="107"/>
      <c r="K79" s="107"/>
    </row>
    <row r="80" spans="2:11">
      <c r="B80" s="120"/>
      <c r="C80" s="120"/>
      <c r="D80" s="132"/>
      <c r="E80" s="117" t="s">
        <v>165</v>
      </c>
      <c r="F80" s="117" t="s">
        <v>168</v>
      </c>
      <c r="G80" s="107"/>
      <c r="H80" s="107"/>
      <c r="I80" s="107"/>
      <c r="J80" s="107"/>
      <c r="K80" s="107"/>
    </row>
    <row r="81" spans="2:11">
      <c r="B81" s="120"/>
      <c r="C81" s="117">
        <v>1</v>
      </c>
      <c r="D81" s="117">
        <v>2</v>
      </c>
      <c r="E81" s="117">
        <v>3</v>
      </c>
      <c r="F81" s="117">
        <v>4</v>
      </c>
      <c r="G81" s="107"/>
      <c r="H81" s="107"/>
      <c r="I81" s="107"/>
      <c r="J81" s="107"/>
      <c r="K81" s="107"/>
    </row>
    <row r="82" spans="2:11">
      <c r="B82" s="71" t="s">
        <v>10</v>
      </c>
      <c r="C82" s="6"/>
      <c r="D82" s="6"/>
      <c r="E82" s="6"/>
      <c r="F82" s="6"/>
      <c r="G82" s="108"/>
      <c r="H82" s="108"/>
      <c r="I82" s="107"/>
      <c r="J82" s="107"/>
      <c r="K82" s="107"/>
    </row>
    <row r="83" spans="2:11">
      <c r="B83" s="64" t="s">
        <v>9</v>
      </c>
      <c r="C83" s="3">
        <f>C84+C85</f>
        <v>11006.97107</v>
      </c>
      <c r="D83" s="3">
        <f>D84+D85</f>
        <v>10598.986629999999</v>
      </c>
      <c r="E83" s="3">
        <f>E84+E85</f>
        <v>11064.197320000001</v>
      </c>
      <c r="F83" s="3">
        <f>F85+F84</f>
        <v>11115.674129999999</v>
      </c>
      <c r="G83" s="109"/>
      <c r="H83" s="109"/>
      <c r="I83" s="107"/>
      <c r="J83" s="107"/>
      <c r="K83" s="107"/>
    </row>
    <row r="84" spans="2:11">
      <c r="B84" s="4" t="s">
        <v>8</v>
      </c>
      <c r="C84" s="96">
        <v>1098.8468600000001</v>
      </c>
      <c r="D84" s="77">
        <v>1033.00377</v>
      </c>
      <c r="E84" s="31">
        <v>1104.3600100000001</v>
      </c>
      <c r="F84" s="95">
        <v>1111.97596</v>
      </c>
      <c r="G84" s="109"/>
      <c r="H84" s="109"/>
      <c r="I84" s="107"/>
      <c r="J84" s="107"/>
      <c r="K84" s="107"/>
    </row>
    <row r="85" spans="2:11">
      <c r="B85" s="4" t="s">
        <v>7</v>
      </c>
      <c r="C85" s="96">
        <v>9908.1242099999999</v>
      </c>
      <c r="D85" s="77">
        <v>9565.9828600000001</v>
      </c>
      <c r="E85" s="96">
        <v>9959.8373100000008</v>
      </c>
      <c r="F85" s="95">
        <v>10003.69817</v>
      </c>
      <c r="G85" s="109"/>
      <c r="H85" s="109"/>
      <c r="I85" s="107"/>
      <c r="J85" s="107"/>
      <c r="K85" s="107"/>
    </row>
    <row r="86" spans="2:11">
      <c r="B86" s="63" t="s">
        <v>6</v>
      </c>
      <c r="C86" s="3">
        <f t="shared" ref="C86:E86" si="24">C87+C88</f>
        <v>13396.526420000002</v>
      </c>
      <c r="D86" s="3">
        <f t="shared" si="24"/>
        <v>14840.916640000001</v>
      </c>
      <c r="E86" s="3">
        <f t="shared" si="24"/>
        <v>13444.929039999999</v>
      </c>
      <c r="F86" s="3">
        <f>F88+F87</f>
        <v>13513.506430000001</v>
      </c>
      <c r="G86" s="109"/>
      <c r="H86" s="109"/>
      <c r="I86" s="107"/>
      <c r="J86" s="107"/>
      <c r="K86" s="107"/>
    </row>
    <row r="87" spans="2:11">
      <c r="B87" s="5" t="s">
        <v>5</v>
      </c>
      <c r="C87" s="96">
        <v>8673.6201500000006</v>
      </c>
      <c r="D87" s="77">
        <v>11302.140240000001</v>
      </c>
      <c r="E87" s="37">
        <v>8719.5371799999994</v>
      </c>
      <c r="F87" s="96">
        <v>8692.1233400000001</v>
      </c>
      <c r="G87" s="109"/>
      <c r="H87" s="109"/>
      <c r="I87" s="107"/>
      <c r="J87" s="107"/>
      <c r="K87" s="107"/>
    </row>
    <row r="88" spans="2:11">
      <c r="B88" s="5" t="s">
        <v>4</v>
      </c>
      <c r="C88" s="96">
        <v>4722.9062700000004</v>
      </c>
      <c r="D88" s="77">
        <v>3538.7764000000002</v>
      </c>
      <c r="E88" s="77">
        <v>4725.3918599999997</v>
      </c>
      <c r="F88" s="96">
        <v>4821.3830900000003</v>
      </c>
      <c r="G88" s="109"/>
      <c r="H88" s="109"/>
      <c r="I88" s="107"/>
      <c r="J88" s="107"/>
      <c r="K88" s="107"/>
    </row>
    <row r="89" spans="2:11">
      <c r="B89" s="16" t="s">
        <v>78</v>
      </c>
      <c r="C89" s="3">
        <f t="shared" ref="C89:D89" si="25">C90+C91</f>
        <v>2.5588499999999996</v>
      </c>
      <c r="D89" s="3">
        <f t="shared" si="25"/>
        <v>2.57098</v>
      </c>
      <c r="E89" s="3">
        <f>E90+E91</f>
        <v>2.5503100000000001</v>
      </c>
      <c r="F89" s="3">
        <f>F90+F91</f>
        <v>2.5692900000000001</v>
      </c>
      <c r="G89" s="109"/>
      <c r="H89" s="109"/>
      <c r="I89" s="107"/>
      <c r="J89" s="107"/>
      <c r="K89" s="107"/>
    </row>
    <row r="90" spans="2:11">
      <c r="B90" s="4" t="s">
        <v>79</v>
      </c>
      <c r="C90" s="100">
        <v>2.1966899999999998</v>
      </c>
      <c r="D90" s="89">
        <v>2.2159499999999999</v>
      </c>
      <c r="E90" s="34">
        <v>2.1883300000000001</v>
      </c>
      <c r="F90" s="95">
        <v>2.21339</v>
      </c>
      <c r="G90" s="109"/>
      <c r="H90" s="109"/>
      <c r="I90" s="107"/>
      <c r="J90" s="107"/>
      <c r="K90" s="107"/>
    </row>
    <row r="91" spans="2:11">
      <c r="B91" s="4" t="s">
        <v>3</v>
      </c>
      <c r="C91" s="100">
        <v>0.36215999999999998</v>
      </c>
      <c r="D91" s="90">
        <v>0.35503000000000001</v>
      </c>
      <c r="E91" s="31">
        <v>0.36198000000000002</v>
      </c>
      <c r="F91" s="95">
        <v>0.35589999999999999</v>
      </c>
      <c r="G91" s="109"/>
      <c r="H91" s="109"/>
      <c r="I91" s="107"/>
      <c r="J91" s="107"/>
      <c r="K91" s="107"/>
    </row>
    <row r="92" spans="2:11">
      <c r="B92" s="11" t="s">
        <v>2</v>
      </c>
      <c r="C92" s="99">
        <v>14.81883</v>
      </c>
      <c r="D92" s="78">
        <v>15.690989999999999</v>
      </c>
      <c r="E92" s="20">
        <v>14.73668</v>
      </c>
      <c r="F92" s="99">
        <v>14.780430000000001</v>
      </c>
      <c r="G92" s="109"/>
      <c r="H92" s="109"/>
      <c r="I92" s="107"/>
      <c r="J92" s="107"/>
      <c r="K92" s="107"/>
    </row>
    <row r="93" spans="2:11">
      <c r="B93" s="16" t="s">
        <v>1</v>
      </c>
      <c r="C93" s="99">
        <v>110.98051</v>
      </c>
      <c r="D93" s="78">
        <v>88.041120000000006</v>
      </c>
      <c r="E93" s="20">
        <v>112.91412</v>
      </c>
      <c r="F93" s="99">
        <v>115.89378000000001</v>
      </c>
      <c r="G93" s="109"/>
      <c r="H93" s="109"/>
      <c r="I93" s="107"/>
      <c r="J93" s="107"/>
      <c r="K93" s="107"/>
    </row>
    <row r="94" spans="2:11">
      <c r="B94" s="11" t="s">
        <v>0</v>
      </c>
      <c r="C94" s="99">
        <v>67.180390000000003</v>
      </c>
      <c r="D94" s="78">
        <v>61.205970000000001</v>
      </c>
      <c r="E94" s="20">
        <v>66.843029999999999</v>
      </c>
      <c r="F94" s="99">
        <v>66.635109999999997</v>
      </c>
      <c r="G94" s="109"/>
      <c r="H94" s="109"/>
      <c r="I94" s="107"/>
      <c r="J94" s="107"/>
      <c r="K94" s="107"/>
    </row>
    <row r="95" spans="2:11">
      <c r="B95" s="11" t="s">
        <v>70</v>
      </c>
      <c r="C95" s="99">
        <v>6579.2951700000003</v>
      </c>
      <c r="D95" s="78">
        <v>5690.8447800000004</v>
      </c>
      <c r="E95" s="78">
        <v>6624.7490200000002</v>
      </c>
      <c r="F95" s="99">
        <v>6698.20082</v>
      </c>
      <c r="G95" s="109"/>
      <c r="H95" s="109"/>
      <c r="I95" s="107"/>
      <c r="J95" s="107"/>
      <c r="K95" s="107"/>
    </row>
    <row r="96" spans="2:11">
      <c r="B96" s="123"/>
      <c r="C96" s="123"/>
      <c r="D96" s="123"/>
      <c r="E96" s="123"/>
      <c r="F96" s="124"/>
      <c r="G96" s="107"/>
      <c r="H96" s="107"/>
      <c r="I96" s="107"/>
      <c r="J96" s="107"/>
      <c r="K96" s="107"/>
    </row>
    <row r="97" spans="2:10">
      <c r="B97" s="121" t="s">
        <v>94</v>
      </c>
      <c r="C97" s="121"/>
      <c r="D97" s="121"/>
      <c r="E97" s="121"/>
      <c r="F97" s="121"/>
      <c r="G97" s="1"/>
      <c r="H97" s="1"/>
      <c r="I97" s="1"/>
      <c r="J97" s="1"/>
    </row>
    <row r="98" spans="2:10" ht="24.75" customHeight="1">
      <c r="B98" s="116"/>
      <c r="C98" s="122" t="s">
        <v>95</v>
      </c>
      <c r="D98" s="122"/>
      <c r="E98" s="122"/>
      <c r="F98" s="122"/>
      <c r="G98" s="1"/>
      <c r="H98" s="1"/>
      <c r="I98" s="1"/>
      <c r="J98" s="1"/>
    </row>
    <row r="99" spans="2:10">
      <c r="B99" s="126"/>
      <c r="C99" s="126" t="s">
        <v>30</v>
      </c>
      <c r="D99" s="126"/>
      <c r="E99" s="126" t="s">
        <v>29</v>
      </c>
      <c r="F99" s="126"/>
      <c r="G99" s="110"/>
      <c r="H99" s="110"/>
      <c r="I99" s="1"/>
      <c r="J99" s="1"/>
    </row>
    <row r="100" spans="2:10" ht="12.75" customHeight="1">
      <c r="B100" s="126"/>
      <c r="C100" s="117">
        <v>2025</v>
      </c>
      <c r="D100" s="117">
        <v>2025</v>
      </c>
      <c r="E100" s="117">
        <v>2025</v>
      </c>
      <c r="F100" s="117">
        <v>2025</v>
      </c>
      <c r="G100" s="118"/>
      <c r="H100" s="118"/>
      <c r="I100" s="1"/>
      <c r="J100" s="1"/>
    </row>
    <row r="101" spans="2:10" s="21" customFormat="1">
      <c r="B101" s="126"/>
      <c r="C101" s="117" t="s">
        <v>165</v>
      </c>
      <c r="D101" s="117" t="s">
        <v>168</v>
      </c>
      <c r="E101" s="117" t="s">
        <v>165</v>
      </c>
      <c r="F101" s="117" t="s">
        <v>168</v>
      </c>
      <c r="G101" s="118"/>
      <c r="H101" s="118"/>
    </row>
    <row r="102" spans="2:10" s="21" customFormat="1">
      <c r="B102" s="11" t="s">
        <v>96</v>
      </c>
      <c r="C102" s="24">
        <f t="shared" ref="C102" si="26">C103+C106</f>
        <v>122.61981</v>
      </c>
      <c r="D102" s="24">
        <f t="shared" ref="D102" si="27">D103+D106</f>
        <v>141.55454</v>
      </c>
      <c r="E102" s="45">
        <f>E103+E106</f>
        <v>9237.6030008842517</v>
      </c>
      <c r="F102" s="45">
        <f>F103+F106</f>
        <v>10481.554058135785</v>
      </c>
      <c r="G102" s="109"/>
      <c r="H102" s="109"/>
      <c r="I102" s="93"/>
    </row>
    <row r="103" spans="2:10" s="21" customFormat="1">
      <c r="B103" s="11" t="s">
        <v>97</v>
      </c>
      <c r="C103" s="24">
        <f t="shared" ref="C103" si="28">C104+C105</f>
        <v>78.089910000000003</v>
      </c>
      <c r="D103" s="24">
        <f t="shared" ref="D103" si="29">D104+D105</f>
        <v>91.958079999999995</v>
      </c>
      <c r="E103" s="45">
        <f t="shared" ref="E103" si="30">E104+E105</f>
        <v>7161.1551437673033</v>
      </c>
      <c r="F103" s="45">
        <f t="shared" ref="F103" si="31">F104+F105</f>
        <v>8220.8713460625077</v>
      </c>
      <c r="G103" s="109"/>
      <c r="H103" s="109"/>
      <c r="I103" s="93"/>
    </row>
    <row r="104" spans="2:10">
      <c r="B104" s="9" t="s">
        <v>98</v>
      </c>
      <c r="C104" s="54">
        <v>30.882829999999998</v>
      </c>
      <c r="D104" s="54">
        <v>39.585349999999998</v>
      </c>
      <c r="E104" s="52">
        <v>2129.1766149785999</v>
      </c>
      <c r="F104" s="52">
        <v>2725.1118923922031</v>
      </c>
      <c r="G104" s="109"/>
      <c r="H104" s="109"/>
      <c r="I104" s="93"/>
      <c r="J104" s="1"/>
    </row>
    <row r="105" spans="2:10">
      <c r="B105" s="9" t="s">
        <v>99</v>
      </c>
      <c r="C105" s="54">
        <v>47.207079999999998</v>
      </c>
      <c r="D105" s="54">
        <v>52.372729999999997</v>
      </c>
      <c r="E105" s="52">
        <v>5031.9785287887034</v>
      </c>
      <c r="F105" s="52">
        <v>5495.7594536703054</v>
      </c>
      <c r="G105" s="109"/>
      <c r="H105" s="109"/>
      <c r="I105" s="93"/>
      <c r="J105" s="1"/>
    </row>
    <row r="106" spans="2:10">
      <c r="B106" s="11" t="s">
        <v>7</v>
      </c>
      <c r="C106" s="24">
        <f t="shared" ref="C106:D106" si="32">C107+C108</f>
        <v>44.529899999999998</v>
      </c>
      <c r="D106" s="24">
        <f t="shared" si="32"/>
        <v>49.59646</v>
      </c>
      <c r="E106" s="45">
        <f t="shared" ref="E106:F106" si="33">E107+E108</f>
        <v>2076.4478571169489</v>
      </c>
      <c r="F106" s="45">
        <f t="shared" si="33"/>
        <v>2260.6827120732778</v>
      </c>
      <c r="G106" s="109"/>
      <c r="H106" s="109"/>
      <c r="I106" s="93"/>
      <c r="J106" s="1"/>
    </row>
    <row r="107" spans="2:10">
      <c r="B107" s="9" t="s">
        <v>100</v>
      </c>
      <c r="C107" s="54">
        <v>21.88214</v>
      </c>
      <c r="D107" s="54">
        <v>25.077860000000001</v>
      </c>
      <c r="E107" s="52">
        <v>716.80345518751324</v>
      </c>
      <c r="F107" s="52">
        <v>839.48064900676695</v>
      </c>
      <c r="G107" s="109"/>
      <c r="H107" s="109"/>
      <c r="I107" s="93"/>
      <c r="J107" s="1"/>
    </row>
    <row r="108" spans="2:10">
      <c r="B108" s="18" t="s">
        <v>101</v>
      </c>
      <c r="C108" s="54">
        <v>22.647760000000002</v>
      </c>
      <c r="D108" s="54">
        <v>24.518599999999999</v>
      </c>
      <c r="E108" s="52">
        <v>1359.6444019294356</v>
      </c>
      <c r="F108" s="52">
        <v>1421.2020630665106</v>
      </c>
      <c r="G108" s="109"/>
      <c r="H108" s="109"/>
      <c r="I108" s="93"/>
      <c r="J108" s="1"/>
    </row>
    <row r="109" spans="2:10">
      <c r="B109" s="11" t="s">
        <v>102</v>
      </c>
      <c r="C109" s="24">
        <f t="shared" ref="C109:D109" si="34">C110+C111</f>
        <v>29.821069999999999</v>
      </c>
      <c r="D109" s="24">
        <f t="shared" si="34"/>
        <v>38.506390000000003</v>
      </c>
      <c r="E109" s="45">
        <f t="shared" ref="E109:F109" si="35">E110+E111</f>
        <v>1169.2323034426229</v>
      </c>
      <c r="F109" s="45">
        <f t="shared" si="35"/>
        <v>1576.2846473175562</v>
      </c>
      <c r="G109" s="109"/>
      <c r="H109" s="109"/>
      <c r="I109" s="93"/>
      <c r="J109" s="1"/>
    </row>
    <row r="110" spans="2:10">
      <c r="B110" s="53" t="s">
        <v>103</v>
      </c>
      <c r="C110" s="59">
        <v>25.677379999999999</v>
      </c>
      <c r="D110" s="54">
        <v>33.642270000000003</v>
      </c>
      <c r="E110" s="50">
        <v>933.72477811933175</v>
      </c>
      <c r="F110" s="52">
        <v>1294.9067789596484</v>
      </c>
      <c r="G110" s="109"/>
      <c r="H110" s="109"/>
      <c r="I110" s="93"/>
      <c r="J110" s="1"/>
    </row>
    <row r="111" spans="2:10">
      <c r="B111" s="9" t="s">
        <v>104</v>
      </c>
      <c r="C111" s="59">
        <v>4.1436900000000003</v>
      </c>
      <c r="D111" s="54">
        <v>4.8641199999999998</v>
      </c>
      <c r="E111" s="50">
        <v>235.50752532329108</v>
      </c>
      <c r="F111" s="52">
        <v>281.37786835790774</v>
      </c>
      <c r="G111" s="109"/>
      <c r="H111" s="109"/>
      <c r="I111" s="93"/>
      <c r="J111" s="1"/>
    </row>
    <row r="112" spans="2:10">
      <c r="B112" s="11" t="s">
        <v>105</v>
      </c>
      <c r="C112" s="24">
        <f t="shared" ref="C112" si="36">C113+C114+C115</f>
        <v>5.8219799999999999</v>
      </c>
      <c r="D112" s="24">
        <f>D113+D114+D115</f>
        <v>6.1048299999999998</v>
      </c>
      <c r="E112" s="45">
        <f t="shared" ref="E112:F112" si="37">E113+E114+E115</f>
        <v>1285.7805510425787</v>
      </c>
      <c r="F112" s="45">
        <f t="shared" si="37"/>
        <v>1345.8732517585604</v>
      </c>
      <c r="G112" s="109"/>
      <c r="H112" s="109"/>
      <c r="I112" s="93"/>
      <c r="J112" s="1"/>
    </row>
    <row r="113" spans="2:12">
      <c r="B113" s="9" t="s">
        <v>106</v>
      </c>
      <c r="C113" s="54">
        <v>0.42368</v>
      </c>
      <c r="D113" s="54">
        <v>0.44529999999999997</v>
      </c>
      <c r="E113" s="52">
        <v>70.613586981589407</v>
      </c>
      <c r="F113" s="52">
        <v>79.607535392738114</v>
      </c>
      <c r="G113" s="109"/>
      <c r="H113" s="109"/>
      <c r="I113" s="93"/>
      <c r="J113" s="1"/>
    </row>
    <row r="114" spans="2:12">
      <c r="B114" s="9" t="s">
        <v>107</v>
      </c>
      <c r="C114" s="54">
        <v>3.7674699999999999</v>
      </c>
      <c r="D114" s="54">
        <v>3.8626299999999998</v>
      </c>
      <c r="E114" s="52">
        <v>670.55606678212791</v>
      </c>
      <c r="F114" s="52">
        <v>659.10486980372696</v>
      </c>
      <c r="G114" s="109"/>
      <c r="H114" s="109"/>
      <c r="I114" s="93"/>
      <c r="J114" s="1"/>
    </row>
    <row r="115" spans="2:12">
      <c r="B115" s="18" t="s">
        <v>108</v>
      </c>
      <c r="C115" s="59">
        <v>1.63083</v>
      </c>
      <c r="D115" s="54">
        <v>1.7968999999999999</v>
      </c>
      <c r="E115" s="50">
        <v>544.61089727886156</v>
      </c>
      <c r="F115" s="52">
        <v>607.16084656209534</v>
      </c>
      <c r="G115" s="109"/>
      <c r="H115" s="109"/>
      <c r="I115" s="93"/>
      <c r="J115" s="1"/>
    </row>
    <row r="116" spans="2:12">
      <c r="B116" s="14" t="s">
        <v>109</v>
      </c>
      <c r="C116" s="24">
        <f t="shared" ref="C116:D116" si="38">C102+C109+C112</f>
        <v>158.26285999999999</v>
      </c>
      <c r="D116" s="24">
        <f t="shared" si="38"/>
        <v>186.16576000000001</v>
      </c>
      <c r="E116" s="45">
        <f t="shared" ref="E116:F116" si="39">E102+E109+E112</f>
        <v>11692.615855369453</v>
      </c>
      <c r="F116" s="45">
        <f t="shared" si="39"/>
        <v>13403.711957211901</v>
      </c>
      <c r="G116" s="109"/>
      <c r="H116" s="109"/>
      <c r="I116" s="93"/>
      <c r="J116" s="1"/>
    </row>
    <row r="117" spans="2:12">
      <c r="B117" s="127"/>
      <c r="C117" s="127"/>
      <c r="D117" s="127"/>
      <c r="E117" s="127"/>
      <c r="F117" s="127"/>
      <c r="G117" s="1"/>
      <c r="H117" s="1"/>
      <c r="I117" s="1"/>
      <c r="J117" s="1"/>
    </row>
    <row r="118" spans="2:12">
      <c r="B118" s="121" t="s">
        <v>110</v>
      </c>
      <c r="C118" s="121"/>
      <c r="D118" s="121"/>
      <c r="E118" s="121"/>
      <c r="F118" s="121"/>
      <c r="G118" s="1"/>
      <c r="H118" s="1"/>
      <c r="I118" s="1"/>
      <c r="J118" s="1"/>
    </row>
    <row r="119" spans="2:12" ht="60">
      <c r="B119" s="68"/>
      <c r="C119" s="72" t="s">
        <v>82</v>
      </c>
      <c r="D119" s="72" t="s">
        <v>83</v>
      </c>
      <c r="E119" s="73" t="s">
        <v>84</v>
      </c>
      <c r="F119" s="73" t="s">
        <v>85</v>
      </c>
      <c r="G119" s="111"/>
      <c r="H119" s="111"/>
      <c r="I119" s="111"/>
      <c r="J119" s="111"/>
      <c r="K119" s="112"/>
      <c r="L119" s="112"/>
    </row>
    <row r="120" spans="2:12" ht="15" customHeight="1">
      <c r="B120" s="65" t="s">
        <v>87</v>
      </c>
      <c r="C120" s="66">
        <v>1.7149000000000001</v>
      </c>
      <c r="D120" s="67">
        <v>249.42306497617002</v>
      </c>
      <c r="E120" s="66">
        <v>58177.40870604699</v>
      </c>
      <c r="F120" s="66" t="s">
        <v>86</v>
      </c>
      <c r="G120" s="119"/>
      <c r="H120" s="119"/>
      <c r="I120" s="119"/>
      <c r="J120" s="119"/>
      <c r="K120" s="112"/>
      <c r="L120" s="112"/>
    </row>
    <row r="121" spans="2:12">
      <c r="B121" s="65" t="s">
        <v>88</v>
      </c>
      <c r="C121" s="66">
        <v>1.7935700000000001</v>
      </c>
      <c r="D121" s="67">
        <v>219.73065952300001</v>
      </c>
      <c r="E121" s="66">
        <v>59533.352938552714</v>
      </c>
      <c r="F121" s="66" t="s">
        <v>86</v>
      </c>
      <c r="G121" s="113"/>
      <c r="H121" s="113"/>
      <c r="I121" s="113"/>
      <c r="J121" s="113"/>
      <c r="K121" s="112"/>
      <c r="L121" s="112"/>
    </row>
    <row r="122" spans="2:12">
      <c r="B122" s="65" t="s">
        <v>89</v>
      </c>
      <c r="C122" s="66">
        <v>2.05952</v>
      </c>
      <c r="D122" s="67">
        <v>257.04292809999998</v>
      </c>
      <c r="E122" s="66">
        <v>50620.685846127701</v>
      </c>
      <c r="F122" s="66" t="s">
        <v>90</v>
      </c>
      <c r="G122" s="114"/>
      <c r="H122" s="114"/>
      <c r="I122" s="115"/>
      <c r="J122" s="115"/>
      <c r="K122" s="112"/>
      <c r="L122" s="112"/>
    </row>
    <row r="123" spans="2:12">
      <c r="B123" s="65" t="s">
        <v>92</v>
      </c>
      <c r="C123" s="66">
        <v>1.5362199999999999</v>
      </c>
      <c r="D123" s="67">
        <v>204.26315059999999</v>
      </c>
      <c r="E123" s="66">
        <v>72426.752828370954</v>
      </c>
      <c r="F123" s="66" t="s">
        <v>91</v>
      </c>
      <c r="G123" s="112"/>
      <c r="H123" s="112"/>
      <c r="I123" s="112"/>
      <c r="J123" s="112"/>
      <c r="K123" s="112"/>
      <c r="L123" s="112"/>
    </row>
    <row r="124" spans="2:12">
      <c r="B124" s="65" t="s">
        <v>93</v>
      </c>
      <c r="C124" s="66">
        <v>1.5691999999999999</v>
      </c>
      <c r="D124" s="67">
        <v>194.9630324</v>
      </c>
      <c r="E124" s="66">
        <v>71681.438554677545</v>
      </c>
      <c r="F124" s="66" t="s">
        <v>113</v>
      </c>
      <c r="G124" s="112"/>
      <c r="H124" s="112"/>
      <c r="I124" s="112"/>
      <c r="J124" s="112"/>
      <c r="K124" s="112"/>
      <c r="L124" s="112"/>
    </row>
    <row r="125" spans="2:12">
      <c r="B125" s="65" t="s">
        <v>111</v>
      </c>
      <c r="C125" s="66">
        <v>2.2915700000000001</v>
      </c>
      <c r="D125" s="67">
        <v>316.65652360716501</v>
      </c>
      <c r="E125" s="66">
        <v>47018.002740479227</v>
      </c>
      <c r="F125" s="66" t="s">
        <v>112</v>
      </c>
      <c r="G125" s="112"/>
      <c r="H125" s="112"/>
      <c r="I125" s="112"/>
      <c r="J125" s="112"/>
      <c r="K125" s="112"/>
      <c r="L125" s="112"/>
    </row>
    <row r="126" spans="2:12">
      <c r="B126" s="65" t="s">
        <v>115</v>
      </c>
      <c r="C126" s="66">
        <v>2.2519200000000001</v>
      </c>
      <c r="D126" s="67">
        <v>333.01228909999998</v>
      </c>
      <c r="E126" s="66">
        <v>53907.48282354611</v>
      </c>
      <c r="F126" s="66" t="s">
        <v>116</v>
      </c>
      <c r="G126" s="112"/>
      <c r="H126" s="112"/>
      <c r="I126" s="112"/>
      <c r="J126" s="112"/>
      <c r="K126" s="112"/>
      <c r="L126" s="112"/>
    </row>
    <row r="127" spans="2:12">
      <c r="B127" s="65" t="s">
        <v>117</v>
      </c>
      <c r="C127" s="66">
        <v>1.7490300000000001</v>
      </c>
      <c r="D127" s="67">
        <v>272.8406061</v>
      </c>
      <c r="E127" s="66">
        <v>68927.358913226184</v>
      </c>
      <c r="F127" s="66" t="s">
        <v>118</v>
      </c>
      <c r="G127" s="1"/>
      <c r="H127" s="1"/>
      <c r="I127" s="1"/>
      <c r="J127" s="1"/>
    </row>
    <row r="128" spans="2:12">
      <c r="B128" s="65" t="s">
        <v>119</v>
      </c>
      <c r="C128" s="66">
        <v>2.0287500000000001</v>
      </c>
      <c r="D128" s="67">
        <v>284.99681379100002</v>
      </c>
      <c r="E128" s="66">
        <v>63051.706035736286</v>
      </c>
      <c r="F128" s="66" t="s">
        <v>120</v>
      </c>
      <c r="G128" s="1"/>
      <c r="H128" s="1"/>
      <c r="I128" s="1"/>
      <c r="J128" s="1"/>
    </row>
    <row r="129" spans="2:10">
      <c r="B129" s="65" t="s">
        <v>121</v>
      </c>
      <c r="C129" s="66">
        <v>1.7372300000000001</v>
      </c>
      <c r="D129" s="67">
        <v>264.58699945199999</v>
      </c>
      <c r="E129" s="66">
        <v>72554.95691992424</v>
      </c>
      <c r="F129" s="66" t="s">
        <v>122</v>
      </c>
      <c r="G129" s="1"/>
      <c r="H129" s="1"/>
      <c r="I129" s="1"/>
      <c r="J129" s="1"/>
    </row>
    <row r="130" spans="2:10">
      <c r="B130" s="65" t="s">
        <v>123</v>
      </c>
      <c r="C130" s="66">
        <v>2.2400099999999998</v>
      </c>
      <c r="D130" s="67">
        <v>285.95648540000002</v>
      </c>
      <c r="E130" s="66">
        <v>59898.866046052543</v>
      </c>
      <c r="F130" s="66" t="s">
        <v>124</v>
      </c>
      <c r="G130" s="1"/>
      <c r="H130" s="1"/>
      <c r="I130" s="1"/>
      <c r="J130" s="1"/>
    </row>
    <row r="131" spans="2:10">
      <c r="B131" s="65" t="s">
        <v>125</v>
      </c>
      <c r="C131" s="66">
        <v>2.4020299999999999</v>
      </c>
      <c r="D131" s="67">
        <v>320.01705659999999</v>
      </c>
      <c r="E131" s="66">
        <v>58391.710349285451</v>
      </c>
      <c r="F131" s="66" t="s">
        <v>126</v>
      </c>
      <c r="G131" s="1"/>
      <c r="H131" s="1"/>
      <c r="I131" s="1"/>
      <c r="J131" s="1"/>
    </row>
    <row r="132" spans="2:10">
      <c r="B132" s="65" t="s">
        <v>127</v>
      </c>
      <c r="C132" s="66">
        <v>2.5168900000000001</v>
      </c>
      <c r="D132" s="67">
        <v>366.43521650000002</v>
      </c>
      <c r="E132" s="66">
        <v>55057.763303124091</v>
      </c>
      <c r="F132" s="66" t="s">
        <v>128</v>
      </c>
      <c r="G132" s="1"/>
      <c r="H132" s="1"/>
      <c r="I132" s="1"/>
      <c r="J132" s="1"/>
    </row>
    <row r="133" spans="2:10">
      <c r="B133" s="65" t="s">
        <v>129</v>
      </c>
      <c r="C133" s="66">
        <v>2.2276699999999998</v>
      </c>
      <c r="D133" s="67">
        <v>334.76900029802499</v>
      </c>
      <c r="E133" s="66">
        <v>66950.054716362836</v>
      </c>
      <c r="F133" s="70" t="s">
        <v>130</v>
      </c>
      <c r="G133" s="1"/>
      <c r="H133" s="1"/>
      <c r="I133" s="1"/>
      <c r="J133" s="1"/>
    </row>
    <row r="134" spans="2:10">
      <c r="B134" s="65" t="s">
        <v>131</v>
      </c>
      <c r="C134" s="66">
        <v>2.5724399999999998</v>
      </c>
      <c r="D134" s="67">
        <v>428.405604369005</v>
      </c>
      <c r="E134" s="66">
        <v>57618.812928581421</v>
      </c>
      <c r="F134" s="70" t="s">
        <v>132</v>
      </c>
      <c r="G134" s="1"/>
      <c r="H134" s="1"/>
      <c r="I134" s="1"/>
      <c r="J134" s="1"/>
    </row>
    <row r="135" spans="2:10">
      <c r="B135" s="65" t="s">
        <v>133</v>
      </c>
      <c r="C135" s="66">
        <v>2.9197799999999998</v>
      </c>
      <c r="D135" s="67">
        <v>431.57844307386</v>
      </c>
      <c r="E135" s="66">
        <v>53327.090099254048</v>
      </c>
      <c r="F135" s="70" t="s">
        <v>134</v>
      </c>
      <c r="G135" s="1"/>
      <c r="H135" s="1"/>
      <c r="I135" s="1"/>
      <c r="J135" s="1"/>
    </row>
    <row r="136" spans="2:10">
      <c r="B136" s="65" t="s">
        <v>135</v>
      </c>
      <c r="C136" s="66">
        <v>2.6934999999999998</v>
      </c>
      <c r="D136" s="67">
        <v>435.14989604711297</v>
      </c>
      <c r="E136" s="66">
        <v>56335.820445145757</v>
      </c>
      <c r="F136" s="70" t="s">
        <v>137</v>
      </c>
      <c r="G136" s="1"/>
      <c r="H136" s="1"/>
      <c r="I136" s="1"/>
      <c r="J136" s="1"/>
    </row>
    <row r="137" spans="2:10">
      <c r="B137" s="65" t="s">
        <v>136</v>
      </c>
      <c r="C137" s="81">
        <v>2.5704500000000001</v>
      </c>
      <c r="D137" s="82">
        <v>506.84913822099998</v>
      </c>
      <c r="E137" s="81">
        <v>61162.600618568722</v>
      </c>
      <c r="F137" s="83" t="s">
        <v>145</v>
      </c>
      <c r="G137" s="1"/>
      <c r="H137" s="1"/>
      <c r="I137" s="1"/>
      <c r="J137" s="1"/>
    </row>
    <row r="138" spans="2:10">
      <c r="B138" s="65" t="s">
        <v>138</v>
      </c>
      <c r="C138" s="66">
        <v>2.5663399999999998</v>
      </c>
      <c r="D138" s="67">
        <v>471.45461944700003</v>
      </c>
      <c r="E138" s="66">
        <v>67394.378001356032</v>
      </c>
      <c r="F138" s="70" t="s">
        <v>112</v>
      </c>
      <c r="G138" s="1"/>
      <c r="H138" s="1"/>
      <c r="I138" s="1"/>
      <c r="J138" s="1"/>
    </row>
    <row r="139" spans="2:10">
      <c r="B139" s="65" t="s">
        <v>139</v>
      </c>
      <c r="C139" s="66">
        <v>2.3754</v>
      </c>
      <c r="D139" s="67">
        <v>413.78165925000002</v>
      </c>
      <c r="E139" s="66">
        <v>70681.811691504583</v>
      </c>
      <c r="F139" s="70" t="s">
        <v>141</v>
      </c>
      <c r="G139" s="1"/>
      <c r="H139" s="1"/>
      <c r="I139" s="1"/>
      <c r="J139" s="1"/>
    </row>
    <row r="140" spans="2:10">
      <c r="B140" s="65" t="s">
        <v>140</v>
      </c>
      <c r="C140" s="66">
        <v>2.8081299999999998</v>
      </c>
      <c r="D140" s="67">
        <v>545.04377120200002</v>
      </c>
      <c r="E140" s="66">
        <v>62637.435704543619</v>
      </c>
      <c r="F140" s="70" t="s">
        <v>142</v>
      </c>
      <c r="G140" s="1"/>
      <c r="H140" s="1"/>
      <c r="I140" s="1"/>
      <c r="J140" s="1"/>
    </row>
    <row r="141" spans="2:10">
      <c r="B141" s="65" t="s">
        <v>143</v>
      </c>
      <c r="C141" s="66">
        <v>2.3618299999999999</v>
      </c>
      <c r="D141" s="67">
        <v>480.13328009999998</v>
      </c>
      <c r="E141" s="66">
        <v>73786.499087571894</v>
      </c>
      <c r="F141" s="70" t="s">
        <v>144</v>
      </c>
      <c r="G141" s="1"/>
      <c r="H141" s="1"/>
      <c r="I141" s="1"/>
      <c r="J141" s="1"/>
    </row>
    <row r="142" spans="2:10">
      <c r="B142" s="65" t="s">
        <v>146</v>
      </c>
      <c r="C142" s="66">
        <v>2.5352700000000001</v>
      </c>
      <c r="D142" s="67">
        <v>461.5916651</v>
      </c>
      <c r="E142" s="66">
        <v>71157.30229162272</v>
      </c>
      <c r="F142" s="70" t="s">
        <v>148</v>
      </c>
      <c r="G142" s="1"/>
      <c r="H142" s="1"/>
      <c r="I142" s="1"/>
      <c r="J142" s="1"/>
    </row>
    <row r="143" spans="2:10">
      <c r="B143" s="65" t="s">
        <v>147</v>
      </c>
      <c r="C143" s="66">
        <v>2.3448199999999999</v>
      </c>
      <c r="D143" s="67">
        <v>401.17075790599898</v>
      </c>
      <c r="E143" s="91">
        <v>79284.035500254409</v>
      </c>
      <c r="F143" s="92" t="s">
        <v>150</v>
      </c>
      <c r="G143" s="1"/>
      <c r="H143" s="1"/>
      <c r="I143" s="1"/>
      <c r="J143" s="1"/>
    </row>
    <row r="144" spans="2:10">
      <c r="B144" s="65" t="s">
        <v>149</v>
      </c>
      <c r="C144" s="66">
        <v>2.1926199999999998</v>
      </c>
      <c r="D144" s="67">
        <v>401.48329304100002</v>
      </c>
      <c r="E144" s="91">
        <v>84751.160310496096</v>
      </c>
      <c r="F144" s="92" t="s">
        <v>152</v>
      </c>
      <c r="G144" s="1"/>
      <c r="H144" s="1"/>
      <c r="I144" s="1"/>
      <c r="J144" s="1"/>
    </row>
    <row r="145" spans="2:10">
      <c r="B145" s="65" t="s">
        <v>151</v>
      </c>
      <c r="C145" s="66">
        <v>2.3527999999999998</v>
      </c>
      <c r="D145" s="67">
        <v>411.34180403099998</v>
      </c>
      <c r="E145" s="91">
        <v>87719.866967668058</v>
      </c>
      <c r="F145" s="92" t="s">
        <v>154</v>
      </c>
      <c r="G145" s="1"/>
      <c r="H145" s="1"/>
      <c r="I145" s="1"/>
      <c r="J145" s="1"/>
    </row>
    <row r="146" spans="2:10">
      <c r="B146" s="65" t="s">
        <v>153</v>
      </c>
      <c r="C146" s="66">
        <v>2.0326499999999998</v>
      </c>
      <c r="D146" s="67">
        <v>344.82231431700001</v>
      </c>
      <c r="E146" s="91">
        <v>93298.975997835354</v>
      </c>
      <c r="F146" s="92" t="s">
        <v>155</v>
      </c>
      <c r="G146" s="1"/>
      <c r="H146" s="1"/>
      <c r="I146" s="1"/>
      <c r="J146" s="1"/>
    </row>
    <row r="147" spans="2:10">
      <c r="B147" s="65" t="s">
        <v>156</v>
      </c>
      <c r="C147" s="66">
        <v>2.5911300000000002</v>
      </c>
      <c r="D147" s="67">
        <v>424.95702475115399</v>
      </c>
      <c r="E147" s="91">
        <v>78851.584050202029</v>
      </c>
      <c r="F147" s="92" t="s">
        <v>155</v>
      </c>
      <c r="G147" s="1"/>
      <c r="H147" s="1"/>
      <c r="I147" s="1"/>
      <c r="J147" s="1"/>
    </row>
    <row r="148" spans="2:10">
      <c r="B148" s="65" t="s">
        <v>157</v>
      </c>
      <c r="C148" s="66">
        <v>2.2964000000000002</v>
      </c>
      <c r="D148" s="67">
        <v>361.08</v>
      </c>
      <c r="E148" s="91">
        <v>90183.145935710098</v>
      </c>
      <c r="F148" s="92" t="s">
        <v>159</v>
      </c>
      <c r="G148" s="1"/>
      <c r="H148" s="1"/>
      <c r="I148" s="1"/>
      <c r="J148" s="1"/>
    </row>
    <row r="149" spans="2:10">
      <c r="B149" s="65" t="s">
        <v>158</v>
      </c>
      <c r="C149" s="66">
        <v>1.83172</v>
      </c>
      <c r="D149" s="67">
        <v>287.78651619999999</v>
      </c>
      <c r="E149" s="91">
        <v>107458.55472998056</v>
      </c>
      <c r="F149" s="92" t="s">
        <v>161</v>
      </c>
      <c r="G149" s="1"/>
      <c r="H149" s="1"/>
      <c r="I149" s="1"/>
      <c r="J149" s="1"/>
    </row>
    <row r="150" spans="2:10">
      <c r="B150" s="65" t="s">
        <v>160</v>
      </c>
      <c r="C150" s="66">
        <v>1.84165</v>
      </c>
      <c r="D150" s="67">
        <v>290.91242149999999</v>
      </c>
      <c r="E150" s="91">
        <v>121303.32789618004</v>
      </c>
      <c r="F150" s="92" t="s">
        <v>164</v>
      </c>
      <c r="G150" s="1"/>
      <c r="H150" s="1"/>
      <c r="I150" s="1"/>
      <c r="J150" s="1"/>
    </row>
    <row r="151" spans="2:10">
      <c r="B151" s="65" t="s">
        <v>166</v>
      </c>
      <c r="C151" s="66">
        <v>1.8011600000000001</v>
      </c>
      <c r="D151" s="67">
        <v>306.82</v>
      </c>
      <c r="E151" s="91">
        <v>119659.6955044004</v>
      </c>
      <c r="F151" s="92" t="s">
        <v>161</v>
      </c>
      <c r="G151" s="1"/>
      <c r="H151" s="1"/>
      <c r="I151" s="1"/>
      <c r="J151" s="1"/>
    </row>
    <row r="152" spans="2:10">
      <c r="B152" s="65" t="s">
        <v>169</v>
      </c>
      <c r="C152" s="66">
        <v>1.86755</v>
      </c>
      <c r="D152" s="67">
        <v>329.01</v>
      </c>
      <c r="E152" s="91">
        <v>120406.3617948649</v>
      </c>
      <c r="F152" s="92" t="s">
        <v>170</v>
      </c>
      <c r="G152" s="1"/>
      <c r="H152" s="1"/>
      <c r="I152" s="1"/>
      <c r="J152" s="1"/>
    </row>
    <row r="153" spans="2:10" ht="12" customHeight="1">
      <c r="B153" s="125" t="s">
        <v>114</v>
      </c>
      <c r="C153" s="125"/>
      <c r="D153" s="125"/>
      <c r="E153" s="125"/>
      <c r="F153" s="125"/>
      <c r="G153" s="1"/>
      <c r="H153" s="1"/>
      <c r="I153" s="1"/>
      <c r="J153" s="1"/>
    </row>
    <row r="154" spans="2:10" ht="6" customHeight="1">
      <c r="B154" s="125"/>
      <c r="C154" s="125"/>
      <c r="D154" s="125"/>
      <c r="E154" s="125"/>
      <c r="F154" s="125"/>
      <c r="G154" s="1"/>
      <c r="H154" s="1"/>
      <c r="I154" s="1"/>
      <c r="J154" s="1"/>
    </row>
    <row r="155" spans="2:10">
      <c r="B155" s="125"/>
      <c r="C155" s="125"/>
      <c r="D155" s="125"/>
      <c r="E155" s="125"/>
      <c r="F155" s="125"/>
      <c r="G155" s="1"/>
      <c r="H155" s="1"/>
      <c r="I155" s="1"/>
      <c r="J155" s="1"/>
    </row>
    <row r="156" spans="2:10">
      <c r="B156" s="125"/>
      <c r="C156" s="125"/>
      <c r="D156" s="125"/>
      <c r="E156" s="125"/>
      <c r="F156" s="125"/>
      <c r="G156" s="1"/>
      <c r="H156" s="1"/>
      <c r="I156" s="1"/>
      <c r="J156" s="1"/>
    </row>
    <row r="157" spans="2:10">
      <c r="B157" s="125"/>
      <c r="C157" s="125"/>
      <c r="D157" s="125"/>
      <c r="E157" s="125"/>
      <c r="F157" s="125"/>
      <c r="G157" s="1"/>
      <c r="H157" s="1"/>
      <c r="I157" s="1"/>
      <c r="J157" s="1"/>
    </row>
    <row r="158" spans="2:10">
      <c r="B158" s="125"/>
      <c r="C158" s="125"/>
      <c r="D158" s="125"/>
      <c r="E158" s="125"/>
      <c r="F158" s="125"/>
      <c r="G158" s="1"/>
      <c r="H158" s="1"/>
      <c r="I158" s="1"/>
      <c r="J158" s="1"/>
    </row>
    <row r="159" spans="2:10">
      <c r="B159" s="125"/>
      <c r="C159" s="125"/>
      <c r="D159" s="125"/>
      <c r="E159" s="125"/>
      <c r="F159" s="125"/>
      <c r="G159" s="1"/>
      <c r="H159" s="1"/>
      <c r="I159" s="1"/>
      <c r="J159" s="1"/>
    </row>
    <row r="160" spans="2:10">
      <c r="B160" s="125"/>
      <c r="C160" s="125"/>
      <c r="D160" s="125"/>
      <c r="E160" s="125"/>
      <c r="F160" s="125"/>
      <c r="G160" s="1"/>
      <c r="H160" s="1"/>
      <c r="I160" s="1"/>
      <c r="J160" s="1"/>
    </row>
    <row r="161" spans="2:10">
      <c r="B161" s="125"/>
      <c r="C161" s="125"/>
      <c r="D161" s="125"/>
      <c r="E161" s="125"/>
      <c r="F161" s="125"/>
      <c r="G161" s="1"/>
      <c r="H161" s="1"/>
      <c r="I161" s="1"/>
      <c r="J161" s="1"/>
    </row>
    <row r="162" spans="2:10">
      <c r="B162" s="125"/>
      <c r="C162" s="125"/>
      <c r="D162" s="125"/>
      <c r="E162" s="125"/>
      <c r="F162" s="125"/>
      <c r="G162" s="1"/>
      <c r="H162" s="1"/>
      <c r="I162" s="1"/>
      <c r="J162" s="1"/>
    </row>
    <row r="163" spans="2:10" ht="8.25" customHeight="1">
      <c r="B163" s="125"/>
      <c r="C163" s="125"/>
      <c r="D163" s="125"/>
      <c r="E163" s="125"/>
      <c r="F163" s="125"/>
      <c r="G163" s="1"/>
      <c r="H163" s="1"/>
      <c r="I163" s="1"/>
      <c r="J163" s="1"/>
    </row>
    <row r="164" spans="2:10">
      <c r="B164" s="125"/>
      <c r="C164" s="125"/>
      <c r="D164" s="125"/>
      <c r="E164" s="125"/>
      <c r="F164" s="125"/>
      <c r="G164" s="1"/>
      <c r="H164" s="1"/>
      <c r="I164" s="1"/>
      <c r="J164" s="1"/>
    </row>
    <row r="165" spans="2:10">
      <c r="B165" s="125"/>
      <c r="C165" s="125"/>
      <c r="D165" s="125"/>
      <c r="E165" s="125"/>
      <c r="F165" s="125"/>
      <c r="G165" s="1"/>
      <c r="H165" s="1"/>
      <c r="I165" s="1"/>
      <c r="J165" s="1"/>
    </row>
    <row r="166" spans="2:10">
      <c r="B166" s="125"/>
      <c r="C166" s="125"/>
      <c r="D166" s="125"/>
      <c r="E166" s="125"/>
      <c r="F166" s="125"/>
      <c r="G166" s="1"/>
      <c r="H166" s="1"/>
      <c r="I166" s="1"/>
      <c r="J166" s="1"/>
    </row>
    <row r="167" spans="2:10" ht="6.75" customHeight="1">
      <c r="B167" s="125"/>
      <c r="C167" s="125"/>
      <c r="D167" s="125"/>
      <c r="E167" s="125"/>
      <c r="F167" s="125"/>
      <c r="G167" s="1"/>
      <c r="H167" s="1"/>
      <c r="I167" s="1"/>
      <c r="J167" s="1"/>
    </row>
    <row r="168" spans="2:10">
      <c r="D168" s="36"/>
      <c r="G168" s="1"/>
      <c r="H168" s="1"/>
      <c r="I168" s="1"/>
      <c r="J168" s="1"/>
    </row>
    <row r="169" spans="2:10">
      <c r="D169" s="36"/>
      <c r="G169" s="1"/>
      <c r="H169" s="1"/>
      <c r="I169" s="1"/>
      <c r="J169" s="1"/>
    </row>
    <row r="170" spans="2:10">
      <c r="D170" s="36"/>
      <c r="G170" s="1"/>
      <c r="H170" s="1"/>
      <c r="I170" s="1"/>
      <c r="J170" s="1"/>
    </row>
    <row r="171" spans="2:10">
      <c r="D171" s="36"/>
      <c r="G171" s="1"/>
      <c r="H171" s="1"/>
      <c r="I171" s="1"/>
      <c r="J171" s="1"/>
    </row>
    <row r="172" spans="2:10">
      <c r="D172" s="36"/>
      <c r="G172" s="1"/>
      <c r="H172" s="1"/>
      <c r="I172" s="1"/>
      <c r="J172" s="1"/>
    </row>
    <row r="173" spans="2:10">
      <c r="D173" s="36"/>
      <c r="G173" s="1"/>
      <c r="H173" s="1"/>
      <c r="I173" s="1"/>
      <c r="J173" s="1"/>
    </row>
    <row r="174" spans="2:10">
      <c r="D174" s="36"/>
      <c r="G174" s="1"/>
      <c r="H174" s="1"/>
      <c r="I174" s="1"/>
      <c r="J174" s="1"/>
    </row>
    <row r="175" spans="2:10">
      <c r="D175" s="36"/>
      <c r="G175" s="1"/>
      <c r="H175" s="1"/>
      <c r="I175" s="1"/>
      <c r="J175" s="1"/>
    </row>
    <row r="176" spans="2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21"/>
      <c r="I181" s="21"/>
      <c r="J181" s="21"/>
    </row>
    <row r="182" spans="4:10">
      <c r="D182" s="36"/>
      <c r="G182" s="1"/>
      <c r="H182" s="21"/>
      <c r="I182" s="21"/>
      <c r="J182" s="21"/>
    </row>
    <row r="183" spans="4:10">
      <c r="D183" s="36"/>
      <c r="G183" s="1"/>
      <c r="H183" s="21"/>
      <c r="I183" s="21"/>
      <c r="J183" s="21"/>
    </row>
    <row r="184" spans="4:10">
      <c r="D184" s="36"/>
      <c r="G184" s="1"/>
      <c r="H184" s="21"/>
      <c r="I184" s="21"/>
      <c r="J184" s="21"/>
    </row>
    <row r="185" spans="4:10">
      <c r="D185" s="36"/>
      <c r="G185" s="1"/>
      <c r="H185" s="21"/>
      <c r="I185" s="21"/>
      <c r="J185" s="21"/>
    </row>
    <row r="186" spans="4:10">
      <c r="D186" s="36"/>
      <c r="G186" s="1"/>
      <c r="H186" s="21"/>
      <c r="I186" s="21"/>
      <c r="J186" s="21"/>
    </row>
    <row r="187" spans="4:10">
      <c r="D187" s="36"/>
      <c r="G187" s="1"/>
      <c r="H187" s="21"/>
      <c r="I187" s="21"/>
      <c r="J187" s="21"/>
    </row>
    <row r="188" spans="4:10">
      <c r="D188" s="36"/>
      <c r="G188" s="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</row>
    <row r="360" spans="4:10">
      <c r="D360" s="36"/>
      <c r="G360" s="21"/>
    </row>
    <row r="361" spans="4:10">
      <c r="D361" s="36"/>
      <c r="G361" s="21"/>
    </row>
    <row r="362" spans="4:10">
      <c r="D362" s="36"/>
      <c r="G362" s="21"/>
    </row>
    <row r="363" spans="4:10">
      <c r="D363" s="36"/>
      <c r="G363" s="21"/>
    </row>
    <row r="364" spans="4:10">
      <c r="D364" s="36"/>
      <c r="G364" s="21"/>
    </row>
    <row r="365" spans="4:10">
      <c r="D365" s="36"/>
      <c r="G365" s="21"/>
    </row>
    <row r="366" spans="4:10">
      <c r="D366" s="36"/>
      <c r="G366" s="21"/>
    </row>
    <row r="367" spans="4:10">
      <c r="D367" s="36"/>
    </row>
    <row r="368" spans="4:10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</sheetData>
  <mergeCells count="36">
    <mergeCell ref="B53:J53"/>
    <mergeCell ref="B78:F78"/>
    <mergeCell ref="B77:F77"/>
    <mergeCell ref="B54:J54"/>
    <mergeCell ref="G55:J55"/>
    <mergeCell ref="C56:C57"/>
    <mergeCell ref="D56:D57"/>
    <mergeCell ref="G56:G57"/>
    <mergeCell ref="H56:H57"/>
    <mergeCell ref="B55:B58"/>
    <mergeCell ref="C55:F55"/>
    <mergeCell ref="B2:J2"/>
    <mergeCell ref="B3:J3"/>
    <mergeCell ref="B4:B7"/>
    <mergeCell ref="C4:F4"/>
    <mergeCell ref="G4:J4"/>
    <mergeCell ref="C5:C6"/>
    <mergeCell ref="D5:D6"/>
    <mergeCell ref="G5:G6"/>
    <mergeCell ref="H5:H6"/>
    <mergeCell ref="B153:F167"/>
    <mergeCell ref="B99:B101"/>
    <mergeCell ref="C99:D99"/>
    <mergeCell ref="E99:F99"/>
    <mergeCell ref="B117:F117"/>
    <mergeCell ref="B118:F118"/>
    <mergeCell ref="G100:G101"/>
    <mergeCell ref="H100:H101"/>
    <mergeCell ref="G120:H120"/>
    <mergeCell ref="I120:J120"/>
    <mergeCell ref="B79:B81"/>
    <mergeCell ref="B97:F97"/>
    <mergeCell ref="C98:F98"/>
    <mergeCell ref="C79:C80"/>
    <mergeCell ref="B96:F96"/>
    <mergeCell ref="D79:D80"/>
  </mergeCells>
  <phoneticPr fontId="116" type="noConversion"/>
  <conditionalFormatting sqref="G83:H9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G102:H116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3.937007874015748E-2" top="0.44" bottom="0.62" header="0" footer="7.874015748031496E-2"/>
  <pageSetup scale="75" orientation="portrait" r:id="rId1"/>
  <ignoredErrors>
    <ignoredError sqref="C23:J23 D31 H31 F31 J31" formulaRange="1"/>
    <ignoredError sqref="F63 F60 F67 F71 C86 C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2024-02-23T07:34:45Z</cp:lastPrinted>
  <dcterms:created xsi:type="dcterms:W3CDTF">2020-10-21T07:14:05Z</dcterms:created>
  <dcterms:modified xsi:type="dcterms:W3CDTF">2025-06-23T07:41:08Z</dcterms:modified>
</cp:coreProperties>
</file>