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content\Downloads\"/>
    </mc:Choice>
  </mc:AlternateContent>
  <bookViews>
    <workbookView xWindow="-120" yWindow="-120" windowWidth="29040" windowHeight="15840"/>
  </bookViews>
  <sheets>
    <sheet name="September 2024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7" l="1"/>
  <c r="J22" i="7"/>
  <c r="J30" i="7"/>
  <c r="J35" i="7"/>
  <c r="J34" i="7" s="1"/>
  <c r="J38" i="7"/>
  <c r="J41" i="7"/>
  <c r="J43" i="7"/>
  <c r="J46" i="7"/>
  <c r="I18" i="7"/>
  <c r="I22" i="7"/>
  <c r="I30" i="7"/>
  <c r="I35" i="7"/>
  <c r="I34" i="7" s="1"/>
  <c r="I38" i="7"/>
  <c r="I41" i="7"/>
  <c r="I43" i="7"/>
  <c r="I46" i="7"/>
  <c r="J49" i="7" l="1"/>
  <c r="J50" i="7"/>
  <c r="J51" i="7"/>
  <c r="I49" i="7"/>
  <c r="I51" i="7"/>
  <c r="I50" i="7"/>
  <c r="F59" i="7" l="1"/>
  <c r="C85" i="7" l="1"/>
  <c r="J70" i="7" l="1"/>
  <c r="D10" i="7"/>
  <c r="E10" i="7"/>
  <c r="H10" i="7"/>
  <c r="I10" i="7"/>
  <c r="D18" i="7"/>
  <c r="E18" i="7"/>
  <c r="H18" i="7"/>
  <c r="I9" i="7" l="1"/>
  <c r="E9" i="7"/>
  <c r="D9" i="7"/>
  <c r="H9" i="7"/>
  <c r="H59" i="7"/>
  <c r="D59" i="7"/>
  <c r="F108" i="7" l="1"/>
  <c r="D111" i="7" l="1"/>
  <c r="F43" i="7" l="1"/>
  <c r="F41" i="7" l="1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E115" i="7" s="1"/>
  <c r="F115" i="7"/>
  <c r="D115" i="7"/>
  <c r="C101" i="7"/>
  <c r="C115" i="7" s="1"/>
  <c r="F38" i="7"/>
  <c r="F35" i="7"/>
  <c r="F34" i="7" l="1"/>
  <c r="F88" i="7" l="1"/>
  <c r="F85" i="7"/>
  <c r="F82" i="7"/>
  <c r="F70" i="7"/>
  <c r="J66" i="7"/>
  <c r="F66" i="7"/>
  <c r="J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G38" i="7"/>
  <c r="E38" i="7"/>
  <c r="C38" i="7"/>
  <c r="H35" i="7"/>
  <c r="G35" i="7"/>
  <c r="E35" i="7"/>
  <c r="D35" i="7"/>
  <c r="C35" i="7"/>
  <c r="H34" i="7" l="1"/>
  <c r="D34" i="7"/>
  <c r="G34" i="7"/>
  <c r="C34" i="7"/>
  <c r="E34" i="7"/>
  <c r="I62" i="7" l="1"/>
  <c r="H62" i="7"/>
  <c r="G62" i="7"/>
  <c r="E62" i="7"/>
  <c r="D62" i="7"/>
  <c r="C62" i="7"/>
  <c r="I59" i="7"/>
  <c r="G59" i="7"/>
  <c r="E59" i="7"/>
  <c r="C59" i="7"/>
  <c r="H46" i="7"/>
  <c r="G46" i="7"/>
  <c r="F46" i="7"/>
  <c r="E46" i="7"/>
  <c r="D46" i="7"/>
  <c r="C46" i="7"/>
  <c r="H43" i="7"/>
  <c r="G43" i="7"/>
  <c r="E43" i="7"/>
  <c r="D43" i="7"/>
  <c r="C43" i="7"/>
  <c r="H30" i="7"/>
  <c r="G30" i="7"/>
  <c r="F30" i="7"/>
  <c r="E30" i="7"/>
  <c r="C30" i="7"/>
  <c r="H22" i="7"/>
  <c r="G22" i="7"/>
  <c r="F22" i="7"/>
  <c r="E22" i="7"/>
  <c r="D22" i="7"/>
  <c r="C22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D49" i="7" s="1"/>
  <c r="H41" i="7"/>
  <c r="E41" i="7"/>
  <c r="E49" i="7" s="1"/>
  <c r="G50" i="7" l="1"/>
  <c r="C49" i="7"/>
  <c r="C50" i="7"/>
  <c r="C51" i="7"/>
  <c r="G51" i="7"/>
  <c r="G49" i="7"/>
  <c r="H50" i="7"/>
  <c r="D51" i="7"/>
  <c r="D50" i="7"/>
  <c r="E50" i="7"/>
  <c r="F50" i="7"/>
  <c r="E51" i="7"/>
  <c r="H51" i="7"/>
  <c r="F51" i="7"/>
  <c r="H49" i="7"/>
</calcChain>
</file>

<file path=xl/sharedStrings.xml><?xml version="1.0" encoding="utf-8"?>
<sst xmlns="http://schemas.openxmlformats.org/spreadsheetml/2006/main" count="183" uniqueCount="157">
  <si>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</si>
  <si>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</si>
  <si>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</si>
  <si>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</si>
  <si>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</si>
  <si>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</si>
  <si>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</si>
  <si>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</si>
  <si>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</si>
  <si>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</si>
  <si>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</si>
  <si>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</si>
  <si>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</si>
  <si>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</si>
  <si>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</si>
  <si>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</si>
  <si>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</si>
  <si>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</si>
  <si>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</si>
  <si>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</si>
  <si>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</si>
  <si>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</si>
  <si>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</si>
  <si>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</si>
  <si>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</si>
  <si>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</si>
  <si>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</si>
  <si>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</si>
  <si>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</si>
  <si>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</si>
  <si>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</si>
  <si>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</si>
  <si>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</si>
  <si>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</si>
  <si>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</si>
  <si>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</si>
  <si>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</si>
  <si>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</si>
  <si>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</si>
  <si>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</si>
  <si>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</si>
  <si>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</si>
  <si>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</si>
  <si>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</si>
  <si>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</si>
  <si>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</si>
  <si>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</si>
  <si>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</si>
  <si>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</si>
  <si>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</si>
  <si>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</si>
  <si>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</si>
  <si>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</si>
  <si>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</si>
  <si>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</si>
  <si>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</si>
  <si>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</si>
  <si>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</si>
  <si>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</si>
  <si>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</si>
  <si>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</si>
  <si>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</si>
  <si>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</si>
  <si>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</si>
  <si>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</si>
  <si>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</si>
  <si>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</si>
  <si>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</si>
  <si>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</si>
  <si>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</si>
  <si>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</si>
  <si>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</si>
  <si>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</si>
  <si>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</si>
  <si>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</si>
  <si>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</si>
  <si>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</si>
  <si>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</si>
  <si>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</si>
  <si>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</si>
  <si>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</si>
  <si>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</si>
  <si>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</si>
  <si>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</si>
  <si>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</si>
  <si>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</si>
  <si>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</si>
  <si>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</si>
  <si>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</si>
  <si>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</si>
  <si>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</si>
  <si>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</si>
  <si>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</si>
  <si>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</si>
  <si>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</si>
  <si>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</si>
  <si>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</si>
  <si>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</si>
  <si>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</si>
  <si>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</si>
  <si>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</si>
  <si>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</si>
  <si>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</si>
  <si>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</si>
  <si>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</si>
  <si>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</si>
  <si>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</si>
  <si>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</si>
  <si>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</si>
  <si>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</si>
  <si>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</si>
  <si>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</si>
  <si>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</si>
  <si>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</si>
  <si>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</si>
  <si>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</si>
  <si>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</si>
  <si>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</si>
  <si>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</si>
  <si>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</si>
  <si>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</si>
  <si>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</si>
  <si>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</si>
  <si>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</si>
  <si>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</si>
  <si>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</si>
  <si>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</si>
  <si>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</si>
  <si>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</si>
  <si>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</si>
  <si>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</si>
  <si>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</si>
  <si>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</si>
  <si>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</si>
  <si>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</si>
  <si>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</si>
  <si>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</si>
  <si>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</si>
  <si>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</si>
  <si>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As on March 2024</t>
  </si>
  <si>
    <t>FY 2023-24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</si>
  <si>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</si>
  <si>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</si>
  <si>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</si>
  <si>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</si>
  <si>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</si>
  <si>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</si>
  <si>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</si>
  <si>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</si>
  <si>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</t>
  </si>
  <si>
    <t>August 2024</t>
  </si>
  <si>
    <t>0.194 bps</t>
  </si>
  <si>
    <t>2023
September</t>
  </si>
  <si>
    <t>September</t>
  </si>
  <si>
    <t>September 2024</t>
  </si>
  <si>
    <t>0.170 bps</t>
  </si>
  <si>
    <t>0.158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</si>
</sst>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1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4" fillId="9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4" fillId="9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5" fillId="9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9" xfId="0" applyNumberFormat="1" applyFont="1" applyFill="1" applyBorder="1" applyAlignment="1">
      <alignment horizontal="center" vertical="center" wrapText="1"/>
    </xf>
    <xf numFmtId="2" fontId="6" fillId="5" borderId="40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12" xfId="45601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M364"/>
  <sheetViews>
    <sheetView showGridLines="0" tabSelected="1" zoomScale="90" zoomScaleNormal="90" workbookViewId="0">
      <pane xSplit="2" ySplit="6" topLeftCell="C125" activePane="bottomRight" state="frozen"/>
      <selection pane="topRight" activeCell="C1" sqref="C1"/>
      <selection pane="bottomLeft" activeCell="A7" sqref="A7"/>
      <selection pane="bottomRight" activeCell="B77" activeCellId="1" sqref="B1:J74 B77:F158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8" customWidth="1"/>
    <col min="5" max="6" width="13.85546875" style="36" customWidth="1"/>
    <col min="7" max="7" width="13.85546875" style="51" customWidth="1"/>
    <col min="8" max="8" width="12.7109375" style="55" customWidth="1"/>
    <col min="9" max="9" width="11.140625" style="51" bestFit="1" customWidth="1"/>
    <col min="10" max="10" width="11.140625" style="57" bestFit="1" customWidth="1"/>
    <col min="11" max="16384" width="9.140625" style="1"/>
  </cols>
  <sheetData>
    <row r="1" spans="2:10">
      <c r="B1" s="104" t="s">
        <v>80</v>
      </c>
      <c r="C1" s="104"/>
      <c r="D1" s="104"/>
      <c r="E1" s="104"/>
      <c r="F1" s="104"/>
      <c r="G1" s="104"/>
      <c r="H1" s="104"/>
      <c r="I1" s="104"/>
      <c r="J1" s="104"/>
    </row>
    <row r="2" spans="2:10">
      <c r="B2" s="105" t="s">
        <v>69</v>
      </c>
      <c r="C2" s="105"/>
      <c r="D2" s="105"/>
      <c r="E2" s="105"/>
      <c r="F2" s="105"/>
      <c r="G2" s="105"/>
      <c r="H2" s="105"/>
      <c r="I2" s="105"/>
      <c r="J2" s="105"/>
    </row>
    <row r="3" spans="2:10">
      <c r="B3" s="102"/>
      <c r="C3" s="95" t="s">
        <v>30</v>
      </c>
      <c r="D3" s="95"/>
      <c r="E3" s="95"/>
      <c r="F3" s="95"/>
      <c r="G3" s="106" t="s">
        <v>29</v>
      </c>
      <c r="H3" s="106"/>
      <c r="I3" s="106"/>
      <c r="J3" s="106"/>
    </row>
    <row r="4" spans="2:10" ht="12.75" customHeight="1">
      <c r="B4" s="102"/>
      <c r="C4" s="107" t="s">
        <v>140</v>
      </c>
      <c r="D4" s="99" t="s">
        <v>152</v>
      </c>
      <c r="E4" s="77">
        <v>2024</v>
      </c>
      <c r="F4" s="77">
        <v>2024</v>
      </c>
      <c r="G4" s="107" t="s">
        <v>140</v>
      </c>
      <c r="H4" s="99" t="s">
        <v>152</v>
      </c>
      <c r="I4" s="77">
        <v>2024</v>
      </c>
      <c r="J4" s="77">
        <v>2024</v>
      </c>
    </row>
    <row r="5" spans="2:10" ht="12.75" customHeight="1">
      <c r="B5" s="102"/>
      <c r="C5" s="108"/>
      <c r="D5" s="100"/>
      <c r="E5" s="77" t="s">
        <v>149</v>
      </c>
      <c r="F5" s="77" t="s">
        <v>153</v>
      </c>
      <c r="G5" s="108"/>
      <c r="H5" s="100"/>
      <c r="I5" s="77" t="s">
        <v>149</v>
      </c>
      <c r="J5" s="77" t="s">
        <v>153</v>
      </c>
    </row>
    <row r="6" spans="2:10">
      <c r="B6" s="102"/>
      <c r="C6" s="77">
        <v>1</v>
      </c>
      <c r="D6" s="77">
        <v>2</v>
      </c>
      <c r="E6" s="77">
        <v>3</v>
      </c>
      <c r="F6" s="77">
        <v>4</v>
      </c>
      <c r="G6" s="77">
        <v>1</v>
      </c>
      <c r="H6" s="77">
        <v>2</v>
      </c>
      <c r="I6" s="77">
        <v>3</v>
      </c>
      <c r="J6" s="77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43.040579999999999</v>
      </c>
      <c r="D9" s="3">
        <f t="shared" ref="D9:G9" si="0">D10+D14+D15</f>
        <v>3.7312799999999999</v>
      </c>
      <c r="E9" s="3">
        <f t="shared" si="0"/>
        <v>3.878425</v>
      </c>
      <c r="F9" s="3">
        <f t="shared" si="0"/>
        <v>4.0774350000000004</v>
      </c>
      <c r="G9" s="40">
        <f t="shared" si="0"/>
        <v>259206893.34036276</v>
      </c>
      <c r="H9" s="40">
        <f>H10+H14+H15</f>
        <v>21104038.735103197</v>
      </c>
      <c r="I9" s="40">
        <f>I10+I14+I15</f>
        <v>23205977.766126201</v>
      </c>
      <c r="J9" s="40">
        <f>J10+J14+J15</f>
        <v>23840257.973946299</v>
      </c>
    </row>
    <row r="10" spans="2:10">
      <c r="B10" s="16" t="s">
        <v>65</v>
      </c>
      <c r="C10" s="3">
        <f>C11+C12+C13</f>
        <v>16.8034</v>
      </c>
      <c r="D10" s="3">
        <f t="shared" ref="D10:J10" si="1">D11+D12+D13</f>
        <v>1.5233300000000001</v>
      </c>
      <c r="E10" s="3">
        <f t="shared" si="1"/>
        <v>1.6164499999999999</v>
      </c>
      <c r="F10" s="3">
        <f t="shared" si="1"/>
        <v>1.5661700000000001</v>
      </c>
      <c r="G10" s="40">
        <f>G11+G12+G13</f>
        <v>170464586.87760812</v>
      </c>
      <c r="H10" s="40">
        <f t="shared" si="1"/>
        <v>13723954.245103199</v>
      </c>
      <c r="I10" s="40">
        <f t="shared" si="1"/>
        <v>15544032.756126201</v>
      </c>
      <c r="J10" s="40">
        <f t="shared" si="1"/>
        <v>14750412.1139463</v>
      </c>
    </row>
    <row r="11" spans="2:10">
      <c r="B11" s="9" t="s">
        <v>64</v>
      </c>
      <c r="C11" s="31">
        <v>9.5100999999999996</v>
      </c>
      <c r="D11" s="31">
        <v>0.92757999999999996</v>
      </c>
      <c r="E11" s="31">
        <v>0.98760999999999999</v>
      </c>
      <c r="F11" s="31">
        <v>0.98763999999999996</v>
      </c>
      <c r="G11" s="41">
        <v>13463848.207608102</v>
      </c>
      <c r="H11" s="41">
        <v>1211320.2151031999</v>
      </c>
      <c r="I11" s="41">
        <v>1468219.3061262001</v>
      </c>
      <c r="J11" s="41">
        <v>1468345.6739463001</v>
      </c>
    </row>
    <row r="12" spans="2:10">
      <c r="B12" s="9" t="s">
        <v>63</v>
      </c>
      <c r="C12" s="31">
        <v>4.9439299999999999</v>
      </c>
      <c r="D12" s="31">
        <v>0.40527000000000002</v>
      </c>
      <c r="E12" s="31">
        <v>0.41082000000000002</v>
      </c>
      <c r="F12" s="31">
        <v>0.37272</v>
      </c>
      <c r="G12" s="41">
        <v>76718787.820000008</v>
      </c>
      <c r="H12" s="41">
        <v>5629136.3799999999</v>
      </c>
      <c r="I12" s="41">
        <v>6391038.5</v>
      </c>
      <c r="J12" s="41">
        <v>6038101.6399999997</v>
      </c>
    </row>
    <row r="13" spans="2:10">
      <c r="B13" s="9" t="s">
        <v>62</v>
      </c>
      <c r="C13" s="31">
        <v>2.3493700000000004</v>
      </c>
      <c r="D13" s="31">
        <v>0.19048000000000001</v>
      </c>
      <c r="E13" s="31">
        <v>0.21801999999999999</v>
      </c>
      <c r="F13" s="31">
        <v>0.20580999999999999</v>
      </c>
      <c r="G13" s="41">
        <v>80281950.849999994</v>
      </c>
      <c r="H13" s="41">
        <v>6883497.6500000004</v>
      </c>
      <c r="I13" s="41">
        <v>7684774.9500000011</v>
      </c>
      <c r="J13" s="41">
        <v>7243964.8000000017</v>
      </c>
    </row>
    <row r="14" spans="2:10">
      <c r="B14" s="9" t="s">
        <v>61</v>
      </c>
      <c r="C14" s="31">
        <v>24.92287</v>
      </c>
      <c r="D14" s="31">
        <v>2.0969199999999999</v>
      </c>
      <c r="E14" s="31">
        <v>2.130185</v>
      </c>
      <c r="F14" s="31">
        <v>2.3964449999999999</v>
      </c>
      <c r="G14" s="32">
        <v>80984670.829999998</v>
      </c>
      <c r="H14" s="32">
        <v>6811643.4900000002</v>
      </c>
      <c r="I14" s="32">
        <v>6911071.8599999994</v>
      </c>
      <c r="J14" s="32">
        <v>8415272.5600000005</v>
      </c>
    </row>
    <row r="15" spans="2:10">
      <c r="B15" s="9" t="s">
        <v>60</v>
      </c>
      <c r="C15" s="31">
        <v>1.3143099999999999</v>
      </c>
      <c r="D15" s="31">
        <v>0.11103</v>
      </c>
      <c r="E15" s="29">
        <v>0.13178999999999999</v>
      </c>
      <c r="F15" s="29">
        <v>0.11482000000000001</v>
      </c>
      <c r="G15" s="41">
        <v>7757635.632754649</v>
      </c>
      <c r="H15" s="41">
        <v>568441</v>
      </c>
      <c r="I15" s="41">
        <v>750873.15</v>
      </c>
      <c r="J15" s="41">
        <v>674573.3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2700.1627699999995</v>
      </c>
      <c r="D18" s="24">
        <f t="shared" ref="D18:J18" si="2">D19+D20</f>
        <v>213.93514000000002</v>
      </c>
      <c r="E18" s="24">
        <f>E19+E20</f>
        <v>237.52710000000002</v>
      </c>
      <c r="F18" s="24">
        <f>F19+F20</f>
        <v>233.3314</v>
      </c>
      <c r="G18" s="43">
        <f>G19+G20</f>
        <v>170886670.38303238</v>
      </c>
      <c r="H18" s="43">
        <f>H19+H20</f>
        <v>14545183.356930953</v>
      </c>
      <c r="I18" s="43">
        <f t="shared" si="2"/>
        <v>15910435.791835122</v>
      </c>
      <c r="J18" s="43">
        <f t="shared" si="2"/>
        <v>17786482.670070875</v>
      </c>
    </row>
    <row r="19" spans="2:10">
      <c r="B19" s="28" t="s">
        <v>56</v>
      </c>
      <c r="C19" s="25">
        <v>2686.0442299999995</v>
      </c>
      <c r="D19" s="25">
        <v>212.80491000000001</v>
      </c>
      <c r="E19" s="25">
        <v>236.33294000000001</v>
      </c>
      <c r="F19" s="25">
        <v>232.21216000000001</v>
      </c>
      <c r="G19" s="35">
        <v>152406167.81288856</v>
      </c>
      <c r="H19" s="35">
        <v>12960209.563123783</v>
      </c>
      <c r="I19" s="44">
        <v>14385410.475308962</v>
      </c>
      <c r="J19" s="44">
        <v>16027654.826237462</v>
      </c>
    </row>
    <row r="20" spans="2:10">
      <c r="B20" s="28" t="s">
        <v>55</v>
      </c>
      <c r="C20" s="25">
        <v>14.118540000000001</v>
      </c>
      <c r="D20" s="25">
        <v>1.1302300000000001</v>
      </c>
      <c r="E20" s="25">
        <v>1.1941600000000001</v>
      </c>
      <c r="F20" s="25">
        <v>1.11924</v>
      </c>
      <c r="G20" s="35">
        <v>18480502.570143826</v>
      </c>
      <c r="H20" s="35">
        <v>1584973.7938071687</v>
      </c>
      <c r="I20" s="44">
        <v>1525025.3165261587</v>
      </c>
      <c r="J20" s="44">
        <v>1758827.8438334113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1486106.8910600001</v>
      </c>
      <c r="D22" s="24">
        <f>SUM(D23:D28)</f>
        <v>119215.71699999998</v>
      </c>
      <c r="E22" s="24">
        <f t="shared" ref="E22:G22" si="3">SUM(E23:E28)</f>
        <v>166465.49722999995</v>
      </c>
      <c r="F22" s="24">
        <f>SUM(F23:F28)</f>
        <v>166626.30296999996</v>
      </c>
      <c r="G22" s="45">
        <f t="shared" si="3"/>
        <v>67542859.375663847</v>
      </c>
      <c r="H22" s="45">
        <f>SUM(H23:H28)</f>
        <v>5340255.816403917</v>
      </c>
      <c r="I22" s="45">
        <f>SUM(I23:I28)</f>
        <v>6408703.4001539797</v>
      </c>
      <c r="J22" s="45">
        <f>SUM(J23:J28)</f>
        <v>6384754.4401822602</v>
      </c>
    </row>
    <row r="23" spans="2:10">
      <c r="B23" s="9" t="s">
        <v>52</v>
      </c>
      <c r="C23" s="25">
        <v>3.9249900000000024</v>
      </c>
      <c r="D23" s="25">
        <v>0.30912000000000012</v>
      </c>
      <c r="E23" s="25">
        <v>0.31000000000000011</v>
      </c>
      <c r="F23" s="25">
        <v>0.3000000000000001</v>
      </c>
      <c r="G23" s="44">
        <v>260.57366439999998</v>
      </c>
      <c r="H23" s="44">
        <v>21.087123400000003</v>
      </c>
      <c r="I23" s="44">
        <v>13.200000000000003</v>
      </c>
      <c r="J23" s="44">
        <v>13.690000000000001</v>
      </c>
    </row>
    <row r="24" spans="2:10" s="8" customFormat="1">
      <c r="B24" s="9" t="s">
        <v>51</v>
      </c>
      <c r="C24" s="25">
        <v>25888.166020000001</v>
      </c>
      <c r="D24" s="25">
        <v>1818.74</v>
      </c>
      <c r="E24" s="25">
        <v>2783.2500000000005</v>
      </c>
      <c r="F24" s="25">
        <v>2342.41</v>
      </c>
      <c r="G24" s="44">
        <v>390743.42869687302</v>
      </c>
      <c r="H24" s="44">
        <v>17942.939999999995</v>
      </c>
      <c r="I24" s="44">
        <v>35282.80999999999</v>
      </c>
      <c r="J24" s="44">
        <v>35549.58</v>
      </c>
    </row>
    <row r="25" spans="2:10">
      <c r="B25" s="9" t="s">
        <v>71</v>
      </c>
      <c r="C25" s="25">
        <v>60053.349780000004</v>
      </c>
      <c r="D25" s="25">
        <v>4728.9656599999998</v>
      </c>
      <c r="E25" s="25">
        <v>4533.37</v>
      </c>
      <c r="F25" s="25">
        <v>4299.3599999999997</v>
      </c>
      <c r="G25" s="44">
        <v>6495652.1261499682</v>
      </c>
      <c r="H25" s="44">
        <v>507497.24065639498</v>
      </c>
      <c r="I25" s="44">
        <v>577887.9</v>
      </c>
      <c r="J25" s="44">
        <v>565232.65999999992</v>
      </c>
    </row>
    <row r="26" spans="2:10" s="8" customFormat="1">
      <c r="B26" s="9" t="s">
        <v>72</v>
      </c>
      <c r="C26" s="25">
        <v>16227.269810000002</v>
      </c>
      <c r="D26" s="25">
        <v>1512.7800000000004</v>
      </c>
      <c r="E26" s="25">
        <v>1534.8700000000003</v>
      </c>
      <c r="F26" s="25">
        <v>1657.93</v>
      </c>
      <c r="G26" s="44">
        <v>1525103.7113351603</v>
      </c>
      <c r="H26" s="44">
        <v>109471.77999999998</v>
      </c>
      <c r="I26" s="44">
        <v>144196.02999999997</v>
      </c>
      <c r="J26" s="44">
        <v>122078.92000000001</v>
      </c>
    </row>
    <row r="27" spans="2:10">
      <c r="B27" s="9" t="s">
        <v>73</v>
      </c>
      <c r="C27" s="25">
        <v>72639.504109999994</v>
      </c>
      <c r="D27" s="25">
        <v>5598.0522199999996</v>
      </c>
      <c r="E27" s="33">
        <v>7983.2272300000004</v>
      </c>
      <c r="F27" s="33">
        <v>7908.8329700000004</v>
      </c>
      <c r="G27" s="44">
        <v>39136014.008895971</v>
      </c>
      <c r="H27" s="44">
        <v>3126189.5886241221</v>
      </c>
      <c r="I27" s="44">
        <v>3590587.8901539803</v>
      </c>
      <c r="J27" s="44">
        <v>3597884.8801822602</v>
      </c>
    </row>
    <row r="28" spans="2:10">
      <c r="B28" s="9" t="s">
        <v>74</v>
      </c>
      <c r="C28" s="25">
        <v>1311294.6763500001</v>
      </c>
      <c r="D28" s="25">
        <v>105556.86999999998</v>
      </c>
      <c r="E28" s="25">
        <v>149630.46999999994</v>
      </c>
      <c r="F28" s="25">
        <v>150417.46999999997</v>
      </c>
      <c r="G28" s="44">
        <v>19995085.526921477</v>
      </c>
      <c r="H28" s="44">
        <v>1579133.18</v>
      </c>
      <c r="I28" s="44">
        <v>2060735.5699999998</v>
      </c>
      <c r="J28" s="44">
        <v>2063994.71</v>
      </c>
    </row>
    <row r="29" spans="2:10">
      <c r="B29" s="4" t="s">
        <v>75</v>
      </c>
      <c r="C29" s="25">
        <v>26.18657</v>
      </c>
      <c r="D29" s="25">
        <v>2.5181399999999998</v>
      </c>
      <c r="E29" s="25">
        <v>1.4453199999999999</v>
      </c>
      <c r="F29" s="36">
        <v>1.30559</v>
      </c>
      <c r="G29" s="44">
        <v>352.24625304699993</v>
      </c>
      <c r="H29" s="44">
        <v>37.115040900000004</v>
      </c>
      <c r="I29" s="44">
        <v>15.188692987999991</v>
      </c>
      <c r="J29" s="44">
        <v>13.683704623999994</v>
      </c>
    </row>
    <row r="30" spans="2:10">
      <c r="B30" s="13" t="s">
        <v>50</v>
      </c>
      <c r="C30" s="24">
        <f>SUM(C31:C33)</f>
        <v>18249.533549</v>
      </c>
      <c r="D30" s="24">
        <f>SUM(D31:D33)</f>
        <v>1514.6802699999998</v>
      </c>
      <c r="E30" s="24">
        <f t="shared" ref="E30:J30" si="4">SUM(E31:E33)</f>
        <v>1774.7799999999997</v>
      </c>
      <c r="F30" s="24">
        <f t="shared" si="4"/>
        <v>1805.3648000000001</v>
      </c>
      <c r="G30" s="45">
        <f>SUM(G31:G33)</f>
        <v>1687657.5192615341</v>
      </c>
      <c r="H30" s="45">
        <f t="shared" si="4"/>
        <v>138748.17760341</v>
      </c>
      <c r="I30" s="45">
        <f t="shared" si="4"/>
        <v>177161.63999999998</v>
      </c>
      <c r="J30" s="45">
        <f t="shared" si="4"/>
        <v>180706.78495788999</v>
      </c>
    </row>
    <row r="31" spans="2:10">
      <c r="B31" s="4" t="s">
        <v>49</v>
      </c>
      <c r="C31" s="25">
        <v>193.59100000000004</v>
      </c>
      <c r="D31" s="25">
        <v>13.867060000000002</v>
      </c>
      <c r="E31" s="25">
        <v>19.060000000000002</v>
      </c>
      <c r="F31" s="25">
        <v>18.809999999999999</v>
      </c>
      <c r="G31" s="44">
        <v>6111.6872645000003</v>
      </c>
      <c r="H31" s="44">
        <v>441.11273469999998</v>
      </c>
      <c r="I31" s="44">
        <v>575.89</v>
      </c>
      <c r="J31" s="44">
        <v>567.85</v>
      </c>
    </row>
    <row r="32" spans="2:10" s="8" customFormat="1">
      <c r="B32" s="9" t="s">
        <v>76</v>
      </c>
      <c r="C32" s="15">
        <v>16426.493599999998</v>
      </c>
      <c r="D32" s="15">
        <v>1371.8099999999997</v>
      </c>
      <c r="E32" s="15">
        <v>1621.1</v>
      </c>
      <c r="F32" s="15">
        <v>1651.69</v>
      </c>
      <c r="G32" s="46">
        <v>1678768.9869738151</v>
      </c>
      <c r="H32" s="46">
        <v>138081.01999999999</v>
      </c>
      <c r="I32" s="46">
        <v>176386.37999999998</v>
      </c>
      <c r="J32" s="46">
        <v>179945.46999999997</v>
      </c>
    </row>
    <row r="33" spans="2:10">
      <c r="B33" s="9" t="s">
        <v>77</v>
      </c>
      <c r="C33" s="25">
        <v>1629.4489490000001</v>
      </c>
      <c r="D33" s="25">
        <v>129.00321</v>
      </c>
      <c r="E33" s="25">
        <v>134.62</v>
      </c>
      <c r="F33" s="25">
        <v>134.8648</v>
      </c>
      <c r="G33" s="44">
        <v>2776.8450232189998</v>
      </c>
      <c r="H33" s="44">
        <v>226.04486871</v>
      </c>
      <c r="I33" s="44">
        <v>199.37</v>
      </c>
      <c r="J33" s="44">
        <v>193.46495788999999</v>
      </c>
    </row>
    <row r="34" spans="2:10">
      <c r="B34" s="11" t="s">
        <v>48</v>
      </c>
      <c r="C34" s="24">
        <f t="shared" ref="C34:H34" si="5">C35+C38</f>
        <v>58469.791239999999</v>
      </c>
      <c r="D34" s="24">
        <f t="shared" si="5"/>
        <v>4578.4725100000005</v>
      </c>
      <c r="E34" s="24">
        <f t="shared" si="5"/>
        <v>5323.1272399999998</v>
      </c>
      <c r="F34" s="24">
        <f t="shared" ref="F34" si="6">F35+F38</f>
        <v>5275.2582999999995</v>
      </c>
      <c r="G34" s="45">
        <f t="shared" si="5"/>
        <v>2423563.3184137875</v>
      </c>
      <c r="H34" s="45">
        <f t="shared" si="5"/>
        <v>189185.9893351146</v>
      </c>
      <c r="I34" s="45">
        <f t="shared" ref="I34:J34" si="7">I35+I38</f>
        <v>211743.84331579859</v>
      </c>
      <c r="J34" s="45">
        <f t="shared" si="7"/>
        <v>216303.7753540799</v>
      </c>
    </row>
    <row r="35" spans="2:10">
      <c r="B35" s="11" t="s">
        <v>47</v>
      </c>
      <c r="C35" s="24">
        <f t="shared" ref="C35:I35" si="8">C36+C37</f>
        <v>35610.152880000001</v>
      </c>
      <c r="D35" s="24">
        <f t="shared" si="8"/>
        <v>2739.4290700000001</v>
      </c>
      <c r="E35" s="24">
        <f t="shared" si="8"/>
        <v>3900.6780900000003</v>
      </c>
      <c r="F35" s="24">
        <f t="shared" ref="F35" si="9">F36+F37</f>
        <v>3921.61769</v>
      </c>
      <c r="G35" s="45">
        <f t="shared" si="8"/>
        <v>1831134.0323239854</v>
      </c>
      <c r="H35" s="45">
        <f t="shared" si="8"/>
        <v>142319.55073516161</v>
      </c>
      <c r="I35" s="45">
        <f t="shared" si="8"/>
        <v>168202.00765693255</v>
      </c>
      <c r="J35" s="45">
        <f t="shared" ref="J35" si="10">J36+J37</f>
        <v>176202.26666948589</v>
      </c>
    </row>
    <row r="36" spans="2:10">
      <c r="B36" s="9" t="s">
        <v>46</v>
      </c>
      <c r="C36" s="25">
        <v>18614.07778</v>
      </c>
      <c r="D36" s="25">
        <v>1420.9553000000001</v>
      </c>
      <c r="E36" s="25">
        <v>2023.82799</v>
      </c>
      <c r="F36" s="25">
        <v>1980.89156</v>
      </c>
      <c r="G36" s="35">
        <v>651910.86005882581</v>
      </c>
      <c r="H36" s="35">
        <v>49440.361959638518</v>
      </c>
      <c r="I36" s="35">
        <v>63207.577723253075</v>
      </c>
      <c r="J36" s="35">
        <v>61033.399960869065</v>
      </c>
    </row>
    <row r="37" spans="2:10">
      <c r="B37" s="9" t="s">
        <v>45</v>
      </c>
      <c r="C37" s="30">
        <v>16996.075100000002</v>
      </c>
      <c r="D37" s="30">
        <v>1318.4737700000001</v>
      </c>
      <c r="E37" s="25">
        <v>1876.8501000000001</v>
      </c>
      <c r="F37" s="25">
        <v>1940.72613</v>
      </c>
      <c r="G37" s="35">
        <v>1179223.1722651594</v>
      </c>
      <c r="H37" s="35">
        <v>92879.188775523085</v>
      </c>
      <c r="I37" s="35">
        <v>104994.42993367948</v>
      </c>
      <c r="J37" s="35">
        <v>115168.86670861683</v>
      </c>
    </row>
    <row r="38" spans="2:10">
      <c r="B38" s="11" t="s">
        <v>44</v>
      </c>
      <c r="C38" s="24">
        <f t="shared" ref="C38:J38" si="11">C39+C40</f>
        <v>22859.638359999997</v>
      </c>
      <c r="D38" s="24">
        <f t="shared" si="11"/>
        <v>1839.0434400000001</v>
      </c>
      <c r="E38" s="24">
        <f t="shared" si="11"/>
        <v>1422.4491499999999</v>
      </c>
      <c r="F38" s="24">
        <f t="shared" si="11"/>
        <v>1353.6406099999999</v>
      </c>
      <c r="G38" s="45">
        <f t="shared" si="11"/>
        <v>592429.28608980216</v>
      </c>
      <c r="H38" s="45">
        <f t="shared" si="11"/>
        <v>46866.438599952977</v>
      </c>
      <c r="I38" s="45">
        <f t="shared" si="11"/>
        <v>43541.835658866032</v>
      </c>
      <c r="J38" s="45">
        <f t="shared" si="11"/>
        <v>40101.508684593995</v>
      </c>
    </row>
    <row r="39" spans="2:10">
      <c r="B39" s="9" t="s">
        <v>43</v>
      </c>
      <c r="C39" s="30">
        <v>16477.946179999995</v>
      </c>
      <c r="D39" s="30">
        <v>1325.7878700000001</v>
      </c>
      <c r="E39" s="30">
        <v>1061.41373</v>
      </c>
      <c r="F39" s="25">
        <v>995.06559000000004</v>
      </c>
      <c r="G39" s="35">
        <v>393588.91649904125</v>
      </c>
      <c r="H39" s="35">
        <v>30511.730699921991</v>
      </c>
      <c r="I39" s="35">
        <v>29345.744840068048</v>
      </c>
      <c r="J39" s="35">
        <v>25777.112143680999</v>
      </c>
    </row>
    <row r="40" spans="2:10" s="19" customFormat="1">
      <c r="B40" s="18" t="s">
        <v>42</v>
      </c>
      <c r="C40" s="30">
        <v>6381.69218</v>
      </c>
      <c r="D40" s="60">
        <v>513.25557000000003</v>
      </c>
      <c r="E40" s="30">
        <v>361.03541999999999</v>
      </c>
      <c r="F40" s="25">
        <v>358.57501999999999</v>
      </c>
      <c r="G40" s="35">
        <v>198840.36959076094</v>
      </c>
      <c r="H40" s="87">
        <v>16354.707900030988</v>
      </c>
      <c r="I40" s="35">
        <v>14196.090818797982</v>
      </c>
      <c r="J40" s="35">
        <v>14324.396540912992</v>
      </c>
    </row>
    <row r="41" spans="2:10">
      <c r="B41" s="11" t="s">
        <v>41</v>
      </c>
      <c r="C41" s="24">
        <f t="shared" ref="C41:J41" si="12">C42+C43</f>
        <v>78775.397072112304</v>
      </c>
      <c r="D41" s="24">
        <f t="shared" si="12"/>
        <v>6143.1623799999998</v>
      </c>
      <c r="E41" s="24">
        <f t="shared" si="12"/>
        <v>5466.8971617065936</v>
      </c>
      <c r="F41" s="24">
        <f t="shared" si="12"/>
        <v>5476.6939999999995</v>
      </c>
      <c r="G41" s="43">
        <f t="shared" si="12"/>
        <v>283048.05374804389</v>
      </c>
      <c r="H41" s="43">
        <f t="shared" si="12"/>
        <v>23667.783970911551</v>
      </c>
      <c r="I41" s="43">
        <f t="shared" si="12"/>
        <v>16555.086985705791</v>
      </c>
      <c r="J41" s="43">
        <f t="shared" si="12"/>
        <v>17489.468441180106</v>
      </c>
    </row>
    <row r="42" spans="2:10">
      <c r="B42" s="9" t="s">
        <v>40</v>
      </c>
      <c r="C42" s="25">
        <v>63256.68939</v>
      </c>
      <c r="D42" s="25">
        <v>4927.0972300000003</v>
      </c>
      <c r="E42" s="25">
        <v>4092.8317817065936</v>
      </c>
      <c r="F42" s="83">
        <v>4054.9532199999999</v>
      </c>
      <c r="G42" s="44">
        <v>234353.48111200685</v>
      </c>
      <c r="H42" s="44">
        <v>19944.073344346521</v>
      </c>
      <c r="I42" s="44">
        <v>11599.073326002486</v>
      </c>
      <c r="J42" s="84">
        <v>11889.211454283191</v>
      </c>
    </row>
    <row r="43" spans="2:10">
      <c r="B43" s="11" t="s">
        <v>39</v>
      </c>
      <c r="C43" s="24">
        <f>C44+C45</f>
        <v>15518.707682112299</v>
      </c>
      <c r="D43" s="24">
        <f t="shared" ref="D43:J43" si="13">D44+D45</f>
        <v>1216.0651499999999</v>
      </c>
      <c r="E43" s="24">
        <f t="shared" si="13"/>
        <v>1374.06538</v>
      </c>
      <c r="F43" s="24">
        <f t="shared" si="13"/>
        <v>1421.7407800000001</v>
      </c>
      <c r="G43" s="43">
        <f t="shared" si="13"/>
        <v>48694.572636037068</v>
      </c>
      <c r="H43" s="43">
        <f t="shared" si="13"/>
        <v>3723.7106265650273</v>
      </c>
      <c r="I43" s="43">
        <f t="shared" si="13"/>
        <v>4956.0136597033033</v>
      </c>
      <c r="J43" s="43">
        <f t="shared" si="13"/>
        <v>5600.2569868969149</v>
      </c>
    </row>
    <row r="44" spans="2:10">
      <c r="B44" s="9" t="s">
        <v>38</v>
      </c>
      <c r="C44" s="25">
        <v>8429.8659821123001</v>
      </c>
      <c r="D44" s="25">
        <v>707.39107999999999</v>
      </c>
      <c r="E44" s="25">
        <v>710.24202000000002</v>
      </c>
      <c r="F44" s="83">
        <v>721.65157999999997</v>
      </c>
      <c r="G44" s="44">
        <v>11247.225563478949</v>
      </c>
      <c r="H44" s="44">
        <v>841.7773043771216</v>
      </c>
      <c r="I44" s="44">
        <v>908.20280318081745</v>
      </c>
      <c r="J44" s="84">
        <v>857.56998706660272</v>
      </c>
    </row>
    <row r="45" spans="2:10">
      <c r="B45" s="9" t="s">
        <v>37</v>
      </c>
      <c r="C45" s="25">
        <v>7088.841699999999</v>
      </c>
      <c r="D45" s="25">
        <v>508.67406999999997</v>
      </c>
      <c r="E45" s="83">
        <v>663.82335999999998</v>
      </c>
      <c r="F45" s="83">
        <v>700.08920000000001</v>
      </c>
      <c r="G45" s="84">
        <v>37447.347072558121</v>
      </c>
      <c r="H45" s="84">
        <v>2881.9333221879056</v>
      </c>
      <c r="I45" s="84">
        <v>4047.8108565224861</v>
      </c>
      <c r="J45" s="84">
        <v>4742.6869998303118</v>
      </c>
    </row>
    <row r="46" spans="2:10">
      <c r="B46" s="11" t="s">
        <v>36</v>
      </c>
      <c r="C46" s="24">
        <f>C47+C48</f>
        <v>6632.1009900000008</v>
      </c>
      <c r="D46" s="24">
        <f t="shared" ref="D46:J46" si="14">D47+D48</f>
        <v>538.35</v>
      </c>
      <c r="E46" s="24">
        <f t="shared" si="14"/>
        <v>508.48999999999995</v>
      </c>
      <c r="F46" s="24">
        <f t="shared" si="14"/>
        <v>484.94</v>
      </c>
      <c r="G46" s="43">
        <f>G47+G48</f>
        <v>7212332.5859899996</v>
      </c>
      <c r="H46" s="43">
        <f t="shared" si="14"/>
        <v>575020.95000000007</v>
      </c>
      <c r="I46" s="43">
        <f t="shared" si="14"/>
        <v>568847.6399999999</v>
      </c>
      <c r="J46" s="43">
        <f t="shared" si="14"/>
        <v>543387</v>
      </c>
    </row>
    <row r="47" spans="2:10">
      <c r="B47" s="9" t="s">
        <v>35</v>
      </c>
      <c r="C47" s="25">
        <v>6632.1009900000008</v>
      </c>
      <c r="D47" s="25">
        <v>538.35</v>
      </c>
      <c r="E47" s="25">
        <v>508.48999999999995</v>
      </c>
      <c r="F47" s="25">
        <v>484.94</v>
      </c>
      <c r="G47" s="44">
        <v>7212332.5859899996</v>
      </c>
      <c r="H47" s="44">
        <v>575020.95000000007</v>
      </c>
      <c r="I47" s="44">
        <v>568847.6399999999</v>
      </c>
      <c r="J47" s="44">
        <v>543387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1648233.7139111122</v>
      </c>
      <c r="D49" s="24">
        <f t="shared" ref="D49:I49" si="15">D22+D30+D34+D41+D46</f>
        <v>131990.38215999998</v>
      </c>
      <c r="E49" s="24">
        <f>E22+E30+E34+E41+E46</f>
        <v>179538.79163170652</v>
      </c>
      <c r="F49" s="24">
        <f>F22+F30+F34+F41+F46</f>
        <v>179668.56006999995</v>
      </c>
      <c r="G49" s="45">
        <f>G22+G30+G34+G41+G46</f>
        <v>79149460.853077218</v>
      </c>
      <c r="H49" s="45">
        <f t="shared" si="15"/>
        <v>6266878.717313353</v>
      </c>
      <c r="I49" s="45">
        <f t="shared" si="15"/>
        <v>7383011.6104554832</v>
      </c>
      <c r="J49" s="45">
        <f>J22+J30+J34+J41+J46</f>
        <v>7342641.4689354105</v>
      </c>
    </row>
    <row r="50" spans="2:10">
      <c r="B50" s="69" t="s">
        <v>33</v>
      </c>
      <c r="C50" s="24">
        <f>C18+C22+C30+C34+C41+C46</f>
        <v>1650933.8766811125</v>
      </c>
      <c r="D50" s="24">
        <f t="shared" ref="D50:J50" si="16">D18+D22+D30+D34+D41+D46</f>
        <v>132204.3173</v>
      </c>
      <c r="E50" s="24">
        <f t="shared" si="16"/>
        <v>179776.31873170653</v>
      </c>
      <c r="F50" s="24">
        <f t="shared" si="16"/>
        <v>179901.89146999994</v>
      </c>
      <c r="G50" s="45">
        <f>G18+G22+G30+G34+G41+G46</f>
        <v>250036131.23610961</v>
      </c>
      <c r="H50" s="45">
        <f t="shared" si="16"/>
        <v>20812062.074244305</v>
      </c>
      <c r="I50" s="45">
        <f t="shared" si="16"/>
        <v>23293447.402290609</v>
      </c>
      <c r="J50" s="45">
        <f t="shared" si="16"/>
        <v>25129124.139006287</v>
      </c>
    </row>
    <row r="51" spans="2:10">
      <c r="B51" s="69" t="s">
        <v>32</v>
      </c>
      <c r="C51" s="24">
        <f>C18+C22+C30+C34+C41</f>
        <v>1644301.7756911125</v>
      </c>
      <c r="D51" s="24">
        <f t="shared" ref="D51:J51" si="17">D18+D22+D30+D34+D41</f>
        <v>131665.96729999999</v>
      </c>
      <c r="E51" s="24">
        <f t="shared" si="17"/>
        <v>179267.82873170654</v>
      </c>
      <c r="F51" s="24">
        <f t="shared" si="17"/>
        <v>179416.95146999994</v>
      </c>
      <c r="G51" s="45">
        <f>G18+G22+G30+G34+G41</f>
        <v>242823798.6501196</v>
      </c>
      <c r="H51" s="45">
        <f t="shared" si="17"/>
        <v>20237041.124244306</v>
      </c>
      <c r="I51" s="45">
        <f t="shared" si="17"/>
        <v>22724599.762290608</v>
      </c>
      <c r="J51" s="45">
        <f t="shared" si="17"/>
        <v>24585737.139006287</v>
      </c>
    </row>
    <row r="52" spans="2:10">
      <c r="B52" s="103"/>
      <c r="C52" s="103"/>
      <c r="D52" s="103"/>
      <c r="E52" s="103"/>
      <c r="F52" s="103"/>
      <c r="G52" s="103"/>
      <c r="H52" s="103"/>
      <c r="I52" s="103"/>
      <c r="J52" s="103"/>
    </row>
    <row r="53" spans="2:10">
      <c r="B53" s="96" t="s">
        <v>31</v>
      </c>
      <c r="C53" s="96"/>
      <c r="D53" s="96"/>
      <c r="E53" s="96"/>
      <c r="F53" s="96"/>
      <c r="G53" s="96"/>
      <c r="H53" s="96"/>
      <c r="I53" s="96"/>
      <c r="J53" s="96"/>
    </row>
    <row r="54" spans="2:10">
      <c r="B54" s="95"/>
      <c r="C54" s="95" t="s">
        <v>30</v>
      </c>
      <c r="D54" s="95"/>
      <c r="E54" s="95"/>
      <c r="F54" s="95"/>
      <c r="G54" s="106" t="s">
        <v>29</v>
      </c>
      <c r="H54" s="106"/>
      <c r="I54" s="106"/>
      <c r="J54" s="106"/>
    </row>
    <row r="55" spans="2:10" ht="12.75" customHeight="1">
      <c r="B55" s="95"/>
      <c r="C55" s="95" t="s">
        <v>140</v>
      </c>
      <c r="D55" s="99" t="s">
        <v>152</v>
      </c>
      <c r="E55" s="77">
        <v>2024</v>
      </c>
      <c r="F55" s="77">
        <v>2024</v>
      </c>
      <c r="G55" s="107" t="s">
        <v>140</v>
      </c>
      <c r="H55" s="99" t="s">
        <v>152</v>
      </c>
      <c r="I55" s="77">
        <v>2024</v>
      </c>
      <c r="J55" s="77">
        <v>2024</v>
      </c>
    </row>
    <row r="56" spans="2:10">
      <c r="B56" s="95"/>
      <c r="C56" s="95"/>
      <c r="D56" s="100"/>
      <c r="E56" s="77" t="s">
        <v>149</v>
      </c>
      <c r="F56" s="77" t="s">
        <v>153</v>
      </c>
      <c r="G56" s="108"/>
      <c r="H56" s="100"/>
      <c r="I56" s="77" t="s">
        <v>149</v>
      </c>
      <c r="J56" s="77" t="s">
        <v>153</v>
      </c>
    </row>
    <row r="57" spans="2:10">
      <c r="B57" s="95"/>
      <c r="C57" s="77">
        <v>1</v>
      </c>
      <c r="D57" s="77">
        <v>2</v>
      </c>
      <c r="E57" s="77">
        <v>3</v>
      </c>
      <c r="F57" s="77">
        <v>4</v>
      </c>
      <c r="G57" s="77">
        <v>1</v>
      </c>
      <c r="H57" s="77">
        <v>2</v>
      </c>
      <c r="I57" s="77">
        <v>3</v>
      </c>
      <c r="J57" s="77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 ht="12.75" customHeight="1">
      <c r="B59" s="13" t="s">
        <v>27</v>
      </c>
      <c r="C59" s="3">
        <f>C60+C61</f>
        <v>1252599.2068542959</v>
      </c>
      <c r="D59" s="3">
        <f t="shared" ref="D59" si="18">D60+D61</f>
        <v>101214.60712</v>
      </c>
      <c r="E59" s="3">
        <f t="shared" ref="E59:I59" si="19">E60+E61</f>
        <v>144031.16383000006</v>
      </c>
      <c r="F59" s="3">
        <f>F61+F60</f>
        <v>143569.44003</v>
      </c>
      <c r="G59" s="48">
        <f t="shared" si="19"/>
        <v>30687088.36445123</v>
      </c>
      <c r="H59" s="48">
        <f t="shared" si="19"/>
        <v>2434720.6839569989</v>
      </c>
      <c r="I59" s="48">
        <f t="shared" si="19"/>
        <v>3188004.4642242119</v>
      </c>
      <c r="J59" s="48">
        <f>J61+J60</f>
        <v>3161365.3078780817</v>
      </c>
    </row>
    <row r="60" spans="2:10">
      <c r="B60" s="9" t="s">
        <v>26</v>
      </c>
      <c r="C60" s="29">
        <v>83000.560617499999</v>
      </c>
      <c r="D60" s="29">
        <v>6606.3018899999997</v>
      </c>
      <c r="E60" s="85">
        <v>9171.1399400000028</v>
      </c>
      <c r="F60" s="29">
        <v>9081.7585799999997</v>
      </c>
      <c r="G60" s="82">
        <v>5676805.3580874503</v>
      </c>
      <c r="H60" s="82">
        <v>446013.68400396721</v>
      </c>
      <c r="I60" s="79">
        <v>598930.64583092998</v>
      </c>
      <c r="J60" s="76">
        <v>601329.74939765898</v>
      </c>
    </row>
    <row r="61" spans="2:10">
      <c r="B61" s="9" t="s">
        <v>25</v>
      </c>
      <c r="C61" s="29">
        <v>1169598.6462367959</v>
      </c>
      <c r="D61" s="29">
        <v>94608.305229999998</v>
      </c>
      <c r="E61" s="85">
        <v>134860.02389000007</v>
      </c>
      <c r="F61" s="29">
        <v>134487.68145</v>
      </c>
      <c r="G61" s="82">
        <v>25010283.006363779</v>
      </c>
      <c r="H61" s="82">
        <v>1988706.9999530315</v>
      </c>
      <c r="I61" s="79">
        <v>2589073.8183932821</v>
      </c>
      <c r="J61" s="76">
        <v>2560035.5584804229</v>
      </c>
    </row>
    <row r="62" spans="2:10" ht="25.5">
      <c r="B62" s="13" t="s">
        <v>24</v>
      </c>
      <c r="C62" s="3">
        <f t="shared" ref="C62:I62" si="20">C63+C64</f>
        <v>45034.982269999993</v>
      </c>
      <c r="D62" s="3">
        <f t="shared" si="20"/>
        <v>3650.25504</v>
      </c>
      <c r="E62" s="3">
        <f t="shared" si="20"/>
        <v>3912.7962299999999</v>
      </c>
      <c r="F62" s="3">
        <f>F64+F63</f>
        <v>3847.7343599999999</v>
      </c>
      <c r="G62" s="48">
        <f t="shared" si="20"/>
        <v>102117736.01273037</v>
      </c>
      <c r="H62" s="48">
        <f t="shared" si="20"/>
        <v>8219961.0684463829</v>
      </c>
      <c r="I62" s="48">
        <f t="shared" si="20"/>
        <v>9520832.4579040743</v>
      </c>
      <c r="J62" s="48">
        <f>J64+J63</f>
        <v>10092959.361872721</v>
      </c>
    </row>
    <row r="63" spans="2:10">
      <c r="B63" s="4" t="s">
        <v>23</v>
      </c>
      <c r="C63" s="29">
        <v>12033.275739999999</v>
      </c>
      <c r="D63" s="29">
        <v>988.09691999999995</v>
      </c>
      <c r="E63" s="90">
        <v>1157.0879</v>
      </c>
      <c r="F63" s="90">
        <v>1101.62363</v>
      </c>
      <c r="G63" s="91">
        <v>53247041.745528258</v>
      </c>
      <c r="H63" s="91">
        <v>4179061.4386604978</v>
      </c>
      <c r="I63" s="82">
        <v>4883017.6873931028</v>
      </c>
      <c r="J63" s="91">
        <v>5123573.0976470271</v>
      </c>
    </row>
    <row r="64" spans="2:10">
      <c r="B64" s="4" t="s">
        <v>22</v>
      </c>
      <c r="C64" s="29">
        <v>33001.706529999996</v>
      </c>
      <c r="D64" s="29">
        <v>2662.1581200000001</v>
      </c>
      <c r="E64" s="85">
        <v>2755.7083299999999</v>
      </c>
      <c r="F64" s="90">
        <v>2746.1107299999999</v>
      </c>
      <c r="G64" s="91">
        <v>48870694.267202117</v>
      </c>
      <c r="H64" s="91">
        <v>4040899.6297858851</v>
      </c>
      <c r="I64" s="79">
        <v>4637814.7705109715</v>
      </c>
      <c r="J64" s="91">
        <v>4969386.2642256944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66440.723159999994</v>
      </c>
      <c r="D66" s="3">
        <f>D67+D68+D69</f>
        <v>5377.2168700000002</v>
      </c>
      <c r="E66" s="3">
        <f t="shared" si="21"/>
        <v>5157.1984699999994</v>
      </c>
      <c r="F66" s="3">
        <f>F69+F68+F67</f>
        <v>4949.8106299999999</v>
      </c>
      <c r="G66" s="48">
        <f t="shared" si="21"/>
        <v>3259388.3031037566</v>
      </c>
      <c r="H66" s="48">
        <f t="shared" si="21"/>
        <v>260513.73352177872</v>
      </c>
      <c r="I66" s="48">
        <f t="shared" si="21"/>
        <v>255020.51784440054</v>
      </c>
      <c r="J66" s="48">
        <f>J69+J68+J67</f>
        <v>245223.00698279927</v>
      </c>
    </row>
    <row r="67" spans="2:10">
      <c r="B67" s="9" t="s">
        <v>19</v>
      </c>
      <c r="C67" s="31">
        <v>95.804760000000016</v>
      </c>
      <c r="D67" s="31">
        <v>7.8530300000000004</v>
      </c>
      <c r="E67" s="31">
        <v>8.4603000000000002</v>
      </c>
      <c r="F67" s="31">
        <v>8.0184999999999995</v>
      </c>
      <c r="G67" s="32">
        <v>4648.2123979739999</v>
      </c>
      <c r="H67" s="32">
        <v>379.86802621200007</v>
      </c>
      <c r="I67" s="32">
        <v>433.78857351299945</v>
      </c>
      <c r="J67" s="32">
        <v>417.32521324599998</v>
      </c>
    </row>
    <row r="68" spans="2:10">
      <c r="B68" s="9" t="s">
        <v>18</v>
      </c>
      <c r="C68" s="31">
        <v>66001.013429999992</v>
      </c>
      <c r="D68" s="31">
        <v>5340.6951600000002</v>
      </c>
      <c r="E68" s="31">
        <v>5128.5344599999999</v>
      </c>
      <c r="F68" s="31">
        <v>4922.1765500000001</v>
      </c>
      <c r="G68" s="32">
        <v>3241538.0474593304</v>
      </c>
      <c r="H68" s="32">
        <v>259071.92550274768</v>
      </c>
      <c r="I68" s="32">
        <v>253703.45127474298</v>
      </c>
      <c r="J68" s="32">
        <v>243929.53220866676</v>
      </c>
    </row>
    <row r="69" spans="2:10">
      <c r="B69" s="9" t="s">
        <v>17</v>
      </c>
      <c r="C69" s="31">
        <v>343.90496999999993</v>
      </c>
      <c r="D69" s="31">
        <v>28.668679999999998</v>
      </c>
      <c r="E69" s="31">
        <v>20.203710000000001</v>
      </c>
      <c r="F69" s="89">
        <v>19.615580000000001</v>
      </c>
      <c r="G69" s="32">
        <v>13202.043246452258</v>
      </c>
      <c r="H69" s="32">
        <v>1061.9399928190448</v>
      </c>
      <c r="I69" s="32">
        <v>883.27799614453602</v>
      </c>
      <c r="J69" s="91">
        <v>876.14956088651695</v>
      </c>
    </row>
    <row r="70" spans="2:10" s="19" customFormat="1">
      <c r="B70" s="11" t="s">
        <v>16</v>
      </c>
      <c r="C70" s="3">
        <f t="shared" ref="C70:H70" si="22">C71+C72</f>
        <v>15.17816</v>
      </c>
      <c r="D70" s="3">
        <f t="shared" si="22"/>
        <v>0.96555999999999997</v>
      </c>
      <c r="E70" s="3">
        <f>E71+E72</f>
        <v>0.30491999999999997</v>
      </c>
      <c r="F70" s="3">
        <f>F72+F71</f>
        <v>0.26701999999999998</v>
      </c>
      <c r="G70" s="48">
        <f t="shared" si="22"/>
        <v>148.10680445600002</v>
      </c>
      <c r="H70" s="48">
        <f t="shared" si="22"/>
        <v>9.2116669139999985</v>
      </c>
      <c r="I70" s="48">
        <f>I71+I72</f>
        <v>3.0013826140000011</v>
      </c>
      <c r="J70" s="48">
        <f>J72+J71</f>
        <v>2.6607492220000002</v>
      </c>
    </row>
    <row r="71" spans="2:10" s="61" customFormat="1">
      <c r="B71" s="18" t="s">
        <v>15</v>
      </c>
      <c r="C71" s="62">
        <v>15.061210000000001</v>
      </c>
      <c r="D71" s="62">
        <v>0.95913999999999999</v>
      </c>
      <c r="E71" s="29">
        <v>0.28460999999999997</v>
      </c>
      <c r="F71" s="29">
        <v>0.25448999999999999</v>
      </c>
      <c r="G71" s="86">
        <v>147.45418879100001</v>
      </c>
      <c r="H71" s="86">
        <v>9.1856539139999978</v>
      </c>
      <c r="I71" s="76">
        <v>2.8181167140000012</v>
      </c>
      <c r="J71" s="76">
        <v>2.5474530720000002</v>
      </c>
    </row>
    <row r="72" spans="2:10">
      <c r="B72" s="9" t="s">
        <v>14</v>
      </c>
      <c r="C72" s="29">
        <v>0.11695000000000001</v>
      </c>
      <c r="D72" s="29">
        <v>6.4200000000000004E-3</v>
      </c>
      <c r="E72" s="29">
        <v>2.0310000000000002E-2</v>
      </c>
      <c r="F72" s="90">
        <v>1.2529999999999999E-2</v>
      </c>
      <c r="G72" s="50">
        <v>0.65261566500000001</v>
      </c>
      <c r="H72" s="50">
        <v>2.6013000000000001E-2</v>
      </c>
      <c r="I72" s="76">
        <v>0.18326590000000001</v>
      </c>
      <c r="J72" s="82">
        <v>0.11329615</v>
      </c>
    </row>
    <row r="73" spans="2:10">
      <c r="B73" s="10" t="s">
        <v>13</v>
      </c>
      <c r="C73" s="3">
        <f t="shared" ref="C73:J73" si="23">C74</f>
        <v>11754.950309999998</v>
      </c>
      <c r="D73" s="3">
        <f t="shared" si="23"/>
        <v>991.42556000000025</v>
      </c>
      <c r="E73" s="3">
        <f t="shared" si="23"/>
        <v>972.97000000000014</v>
      </c>
      <c r="F73" s="3">
        <f t="shared" si="23"/>
        <v>975.11999999999989</v>
      </c>
      <c r="G73" s="48">
        <f t="shared" si="23"/>
        <v>314002.64620947302</v>
      </c>
      <c r="H73" s="48">
        <f t="shared" si="23"/>
        <v>25476.969449500004</v>
      </c>
      <c r="I73" s="48">
        <f t="shared" si="23"/>
        <v>23935.449999999997</v>
      </c>
      <c r="J73" s="48">
        <f t="shared" si="23"/>
        <v>23389.190000000002</v>
      </c>
    </row>
    <row r="74" spans="2:10" s="8" customFormat="1">
      <c r="B74" s="9" t="s">
        <v>12</v>
      </c>
      <c r="C74" s="29">
        <v>11754.950309999998</v>
      </c>
      <c r="D74" s="29">
        <v>991.42556000000025</v>
      </c>
      <c r="E74" s="29">
        <v>972.97000000000014</v>
      </c>
      <c r="F74" s="29">
        <v>975.11999999999989</v>
      </c>
      <c r="G74" s="44">
        <v>314002.64620947302</v>
      </c>
      <c r="H74" s="44">
        <v>25476.969449500004</v>
      </c>
      <c r="I74" s="44">
        <v>23935.449999999997</v>
      </c>
      <c r="J74" s="44">
        <v>23389.190000000002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09"/>
      <c r="C76" s="109"/>
      <c r="D76" s="109"/>
      <c r="E76" s="109"/>
      <c r="F76" s="109"/>
    </row>
    <row r="77" spans="2:10">
      <c r="B77" s="96" t="s">
        <v>11</v>
      </c>
      <c r="C77" s="96"/>
      <c r="D77" s="96"/>
      <c r="E77" s="96"/>
      <c r="F77" s="96"/>
      <c r="G77" s="1"/>
      <c r="H77" s="1"/>
      <c r="I77" s="1"/>
      <c r="J77" s="1"/>
    </row>
    <row r="78" spans="2:10" ht="12.75" customHeight="1">
      <c r="B78" s="95"/>
      <c r="C78" s="95" t="s">
        <v>139</v>
      </c>
      <c r="D78" s="99" t="s">
        <v>152</v>
      </c>
      <c r="E78" s="77">
        <v>2024</v>
      </c>
      <c r="F78" s="77">
        <v>2024</v>
      </c>
      <c r="G78" s="1"/>
      <c r="H78" s="1"/>
      <c r="I78" s="1"/>
      <c r="J78" s="1"/>
    </row>
    <row r="79" spans="2:10">
      <c r="B79" s="95"/>
      <c r="C79" s="95"/>
      <c r="D79" s="100"/>
      <c r="E79" s="77" t="s">
        <v>149</v>
      </c>
      <c r="F79" s="77" t="s">
        <v>153</v>
      </c>
      <c r="G79" s="1"/>
      <c r="H79" s="1"/>
      <c r="I79" s="1"/>
      <c r="J79" s="1"/>
    </row>
    <row r="80" spans="2:10">
      <c r="B80" s="95"/>
      <c r="C80" s="77">
        <v>1</v>
      </c>
      <c r="D80" s="77">
        <v>2</v>
      </c>
      <c r="E80" s="77">
        <v>3</v>
      </c>
      <c r="F80" s="77">
        <v>4</v>
      </c>
      <c r="G80" s="1"/>
      <c r="H80" s="1"/>
      <c r="I80" s="1"/>
      <c r="J80" s="1"/>
    </row>
    <row r="81" spans="2:10">
      <c r="B81" s="71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64" t="s">
        <v>9</v>
      </c>
      <c r="C82" s="3">
        <f>C83+C84</f>
        <v>10667.22135</v>
      </c>
      <c r="D82" s="3">
        <f>D83+D84</f>
        <v>10713.036830000001</v>
      </c>
      <c r="E82" s="3">
        <f>E83+E84</f>
        <v>10912.02599</v>
      </c>
      <c r="F82" s="3">
        <f>F84+F83</f>
        <v>10968.312489999998</v>
      </c>
      <c r="G82" s="1"/>
      <c r="H82" s="1"/>
      <c r="I82" s="1"/>
      <c r="J82" s="1"/>
    </row>
    <row r="83" spans="2:10">
      <c r="B83" s="4" t="s">
        <v>8</v>
      </c>
      <c r="C83" s="37">
        <v>1018.02736</v>
      </c>
      <c r="D83" s="80">
        <v>930.17481999999995</v>
      </c>
      <c r="E83" s="31">
        <v>1054.92139</v>
      </c>
      <c r="F83" s="31">
        <v>1061.13374</v>
      </c>
      <c r="G83" s="1"/>
      <c r="H83" s="1"/>
      <c r="I83" s="1"/>
      <c r="J83" s="1"/>
    </row>
    <row r="84" spans="2:10">
      <c r="B84" s="4" t="s">
        <v>7</v>
      </c>
      <c r="C84" s="37">
        <v>9649.1939899999998</v>
      </c>
      <c r="D84" s="80">
        <v>9782.8620100000007</v>
      </c>
      <c r="E84" s="37">
        <v>9857.1046000000006</v>
      </c>
      <c r="F84" s="31">
        <v>9907.1787499999991</v>
      </c>
      <c r="G84" s="1"/>
      <c r="H84" s="1"/>
      <c r="I84" s="1"/>
      <c r="J84" s="1"/>
    </row>
    <row r="85" spans="2:10">
      <c r="B85" s="63" t="s">
        <v>6</v>
      </c>
      <c r="C85" s="3">
        <f t="shared" ref="C85:E85" si="24">C86+C87</f>
        <v>16743.627189999999</v>
      </c>
      <c r="D85" s="3">
        <f t="shared" si="24"/>
        <v>16718.121869999999</v>
      </c>
      <c r="E85" s="3">
        <f t="shared" si="24"/>
        <v>15182.143049999999</v>
      </c>
      <c r="F85" s="3">
        <f>F87+F86</f>
        <v>15339.878032499999</v>
      </c>
      <c r="G85" s="1"/>
      <c r="H85" s="1"/>
      <c r="I85" s="1"/>
      <c r="J85" s="1"/>
    </row>
    <row r="86" spans="2:10">
      <c r="B86" s="5" t="s">
        <v>5</v>
      </c>
      <c r="C86" s="80">
        <v>13381.803550000001</v>
      </c>
      <c r="D86" s="80">
        <v>13588.07087</v>
      </c>
      <c r="E86" s="37">
        <v>11322.720869999999</v>
      </c>
      <c r="F86" s="80">
        <v>11381.786389999999</v>
      </c>
      <c r="G86" s="1"/>
      <c r="H86" s="1"/>
      <c r="I86" s="1"/>
      <c r="J86" s="1"/>
    </row>
    <row r="87" spans="2:10">
      <c r="B87" s="5" t="s">
        <v>4</v>
      </c>
      <c r="C87" s="80">
        <v>3361.8236400000001</v>
      </c>
      <c r="D87" s="80">
        <v>3130.0509999999999</v>
      </c>
      <c r="E87" s="80">
        <v>3859.42218</v>
      </c>
      <c r="F87" s="80">
        <v>3958.0916425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5">C89+C90</f>
        <v>2.5765399999999996</v>
      </c>
      <c r="D88" s="3">
        <f t="shared" si="25"/>
        <v>2.5793999999999997</v>
      </c>
      <c r="E88" s="3">
        <f>E89+E90</f>
        <v>2.5449999999999999</v>
      </c>
      <c r="F88" s="3">
        <f>F89+F90</f>
        <v>2.55078</v>
      </c>
      <c r="G88" s="1"/>
      <c r="H88" s="1"/>
      <c r="I88" s="1"/>
      <c r="J88" s="1"/>
    </row>
    <row r="89" spans="2:10">
      <c r="B89" s="4" t="s">
        <v>79</v>
      </c>
      <c r="C89" s="34">
        <v>2.2305199999999998</v>
      </c>
      <c r="D89" s="88">
        <v>2.2295099999999999</v>
      </c>
      <c r="E89" s="34">
        <v>2.1984900000000001</v>
      </c>
      <c r="F89" s="31">
        <v>2.2015199999999999</v>
      </c>
      <c r="G89" s="1"/>
      <c r="H89" s="1"/>
      <c r="I89" s="1"/>
      <c r="J89" s="1"/>
    </row>
    <row r="90" spans="2:10">
      <c r="B90" s="4" t="s">
        <v>3</v>
      </c>
      <c r="C90" s="34">
        <v>0.34601999999999999</v>
      </c>
      <c r="D90" s="89">
        <v>0.34988999999999998</v>
      </c>
      <c r="E90" s="31">
        <v>0.34650999999999998</v>
      </c>
      <c r="F90" s="31">
        <v>0.34926000000000001</v>
      </c>
      <c r="G90" s="1"/>
      <c r="H90" s="1"/>
      <c r="I90" s="1"/>
      <c r="J90" s="1"/>
    </row>
    <row r="91" spans="2:10">
      <c r="B91" s="11" t="s">
        <v>2</v>
      </c>
      <c r="C91" s="20">
        <v>17.551189999999998</v>
      </c>
      <c r="D91" s="81">
        <v>14.8734</v>
      </c>
      <c r="E91" s="20">
        <v>14.419079999999999</v>
      </c>
      <c r="F91" s="20">
        <v>14.450620000000001</v>
      </c>
      <c r="G91" s="1"/>
      <c r="H91" s="1"/>
      <c r="I91" s="1"/>
      <c r="J91" s="1"/>
    </row>
    <row r="92" spans="2:10">
      <c r="B92" s="16" t="s">
        <v>1</v>
      </c>
      <c r="C92" s="20">
        <v>89.029259999999994</v>
      </c>
      <c r="D92" s="81">
        <v>83.031829999999999</v>
      </c>
      <c r="E92" s="92">
        <v>93.00779</v>
      </c>
      <c r="F92" s="20">
        <v>93.42792</v>
      </c>
      <c r="G92" s="1"/>
      <c r="H92" s="1"/>
      <c r="I92" s="1"/>
      <c r="J92" s="1"/>
    </row>
    <row r="93" spans="2:10">
      <c r="B93" s="11" t="s">
        <v>0</v>
      </c>
      <c r="C93" s="20">
        <v>62.501959999999997</v>
      </c>
      <c r="D93" s="81">
        <v>59.817880000000002</v>
      </c>
      <c r="E93" s="20">
        <v>63.970440000000004</v>
      </c>
      <c r="F93" s="20">
        <v>64.161209999999997</v>
      </c>
      <c r="G93" s="1"/>
      <c r="H93" s="1"/>
      <c r="I93" s="1"/>
      <c r="J93" s="1"/>
    </row>
    <row r="94" spans="2:10">
      <c r="B94" s="11" t="s">
        <v>70</v>
      </c>
      <c r="C94" s="20">
        <v>3434.9258399999999</v>
      </c>
      <c r="D94" s="81">
        <v>2950.0575100000001</v>
      </c>
      <c r="E94" s="92">
        <v>5912.1025399999999</v>
      </c>
      <c r="F94" s="20">
        <v>6069.9536099999996</v>
      </c>
      <c r="G94" s="1"/>
      <c r="H94" s="1"/>
      <c r="I94" s="1"/>
      <c r="J94" s="1"/>
    </row>
    <row r="95" spans="2:10">
      <c r="B95" s="98"/>
      <c r="C95" s="98"/>
      <c r="D95" s="98"/>
      <c r="E95" s="98"/>
      <c r="F95" s="98"/>
      <c r="G95" s="1"/>
      <c r="H95" s="1"/>
      <c r="I95" s="1"/>
      <c r="J95" s="1"/>
    </row>
    <row r="96" spans="2:10">
      <c r="B96" s="96" t="s">
        <v>94</v>
      </c>
      <c r="C96" s="96"/>
      <c r="D96" s="96"/>
      <c r="E96" s="96"/>
      <c r="F96" s="96"/>
      <c r="G96" s="1"/>
      <c r="H96" s="1"/>
      <c r="I96" s="1"/>
      <c r="J96" s="1"/>
    </row>
    <row r="97" spans="2:13" ht="24.75" customHeight="1">
      <c r="B97" s="78"/>
      <c r="C97" s="97" t="s">
        <v>95</v>
      </c>
      <c r="D97" s="97"/>
      <c r="E97" s="97"/>
      <c r="F97" s="97"/>
      <c r="G97" s="1"/>
      <c r="H97" s="1"/>
      <c r="I97" s="1"/>
      <c r="J97" s="1"/>
    </row>
    <row r="98" spans="2:13">
      <c r="B98" s="102"/>
      <c r="C98" s="102" t="s">
        <v>30</v>
      </c>
      <c r="D98" s="102"/>
      <c r="E98" s="102" t="s">
        <v>29</v>
      </c>
      <c r="F98" s="102"/>
      <c r="G98" s="1"/>
      <c r="H98" s="1"/>
      <c r="I98" s="1"/>
      <c r="J98" s="1"/>
    </row>
    <row r="99" spans="2:13" ht="12.75" customHeight="1">
      <c r="B99" s="102"/>
      <c r="C99" s="77">
        <v>2024</v>
      </c>
      <c r="D99" s="77">
        <v>2024</v>
      </c>
      <c r="E99" s="77">
        <v>2024</v>
      </c>
      <c r="F99" s="77">
        <v>2024</v>
      </c>
      <c r="G99" s="1"/>
      <c r="H99" s="1"/>
      <c r="I99" s="1"/>
      <c r="J99" s="1"/>
    </row>
    <row r="100" spans="2:13" s="21" customFormat="1">
      <c r="B100" s="102"/>
      <c r="C100" s="77" t="s">
        <v>149</v>
      </c>
      <c r="D100" s="77" t="s">
        <v>153</v>
      </c>
      <c r="E100" s="77" t="s">
        <v>149</v>
      </c>
      <c r="F100" s="77" t="s">
        <v>153</v>
      </c>
      <c r="G100" s="1"/>
      <c r="H100" s="1"/>
      <c r="I100" s="1"/>
      <c r="J100" s="1"/>
      <c r="K100" s="1"/>
      <c r="L100" s="1"/>
      <c r="M100" s="1"/>
    </row>
    <row r="101" spans="2:13" s="21" customFormat="1">
      <c r="B101" s="11" t="s">
        <v>96</v>
      </c>
      <c r="C101" s="24">
        <f t="shared" ref="C101" si="26">C102+C105</f>
        <v>105.49134000000001</v>
      </c>
      <c r="D101" s="24">
        <f t="shared" ref="D101" si="27">D102+D105</f>
        <v>114.81939</v>
      </c>
      <c r="E101" s="45">
        <f>E102+E105</f>
        <v>8680.0005916179452</v>
      </c>
      <c r="F101" s="45">
        <f>F102+F105</f>
        <v>9361.9101771446349</v>
      </c>
      <c r="G101" s="1"/>
      <c r="H101" s="1"/>
      <c r="I101" s="1"/>
      <c r="J101" s="1"/>
      <c r="K101" s="1"/>
      <c r="L101" s="1"/>
      <c r="M101" s="1"/>
    </row>
    <row r="102" spans="2:13" s="21" customFormat="1">
      <c r="B102" s="11" t="s">
        <v>97</v>
      </c>
      <c r="C102" s="24">
        <f t="shared" ref="C102" si="28">C103+C104</f>
        <v>67.856070000000003</v>
      </c>
      <c r="D102" s="24">
        <f t="shared" ref="D102" si="29">D103+D104</f>
        <v>73.392529999999994</v>
      </c>
      <c r="E102" s="45">
        <f t="shared" ref="E102" si="30">E103+E104</f>
        <v>6262.8939250849498</v>
      </c>
      <c r="F102" s="45">
        <f t="shared" ref="F102" si="31">F103+F104</f>
        <v>6937.9184795950532</v>
      </c>
      <c r="G102" s="1"/>
      <c r="H102" s="1"/>
      <c r="I102" s="1"/>
      <c r="J102" s="1"/>
      <c r="K102" s="1"/>
      <c r="L102" s="1"/>
      <c r="M102" s="1"/>
    </row>
    <row r="103" spans="2:13">
      <c r="B103" s="9" t="s">
        <v>98</v>
      </c>
      <c r="C103" s="54">
        <v>25.20814</v>
      </c>
      <c r="D103" s="54">
        <v>29.448360000000001</v>
      </c>
      <c r="E103" s="52">
        <v>1753.4389302778516</v>
      </c>
      <c r="F103" s="52">
        <v>2150.0251847283894</v>
      </c>
      <c r="G103" s="1"/>
      <c r="H103" s="1"/>
      <c r="I103" s="1"/>
      <c r="J103" s="1"/>
    </row>
    <row r="104" spans="2:13">
      <c r="B104" s="9" t="s">
        <v>99</v>
      </c>
      <c r="C104" s="54">
        <v>42.647930000000002</v>
      </c>
      <c r="D104" s="54">
        <v>43.94417</v>
      </c>
      <c r="E104" s="52">
        <v>4509.454994807098</v>
      </c>
      <c r="F104" s="52">
        <v>4787.8932948666643</v>
      </c>
      <c r="G104" s="1"/>
      <c r="H104" s="1"/>
      <c r="I104" s="1"/>
      <c r="J104" s="1"/>
    </row>
    <row r="105" spans="2:13">
      <c r="B105" s="11" t="s">
        <v>7</v>
      </c>
      <c r="C105" s="24">
        <f t="shared" ref="C105:D105" si="32">C106+C107</f>
        <v>37.635269999999998</v>
      </c>
      <c r="D105" s="24">
        <f t="shared" si="32"/>
        <v>41.426860000000005</v>
      </c>
      <c r="E105" s="45">
        <f t="shared" ref="E105:F105" si="33">E106+E107</f>
        <v>2417.1066665329959</v>
      </c>
      <c r="F105" s="45">
        <f t="shared" si="33"/>
        <v>2423.9916975495812</v>
      </c>
      <c r="G105" s="1"/>
      <c r="H105" s="1"/>
      <c r="I105" s="1"/>
      <c r="J105" s="1"/>
    </row>
    <row r="106" spans="2:13">
      <c r="B106" s="9" t="s">
        <v>100</v>
      </c>
      <c r="C106" s="54">
        <v>15.255739999999999</v>
      </c>
      <c r="D106" s="54">
        <v>18.686640000000001</v>
      </c>
      <c r="E106" s="52">
        <v>778.94252180766591</v>
      </c>
      <c r="F106" s="52">
        <v>846.09110987021506</v>
      </c>
      <c r="G106" s="1"/>
      <c r="H106" s="1"/>
      <c r="I106" s="1"/>
      <c r="J106" s="1"/>
    </row>
    <row r="107" spans="2:13">
      <c r="B107" s="18" t="s">
        <v>101</v>
      </c>
      <c r="C107" s="54">
        <v>22.379529999999999</v>
      </c>
      <c r="D107" s="54">
        <v>22.740220000000001</v>
      </c>
      <c r="E107" s="52">
        <v>1638.1641447253301</v>
      </c>
      <c r="F107" s="52">
        <v>1577.900587679366</v>
      </c>
      <c r="G107" s="1"/>
      <c r="H107" s="1"/>
      <c r="I107" s="1"/>
      <c r="J107" s="1"/>
    </row>
    <row r="108" spans="2:13">
      <c r="B108" s="11" t="s">
        <v>102</v>
      </c>
      <c r="C108" s="24">
        <f t="shared" ref="C108:D108" si="34">C109+C110</f>
        <v>29.859690000000001</v>
      </c>
      <c r="D108" s="24">
        <f t="shared" si="34"/>
        <v>37.434440000000002</v>
      </c>
      <c r="E108" s="45">
        <f t="shared" ref="E108:F108" si="35">E109+E110</f>
        <v>1397.5238418419704</v>
      </c>
      <c r="F108" s="45">
        <f t="shared" si="35"/>
        <v>1563.439641372418</v>
      </c>
      <c r="G108" s="1"/>
      <c r="H108" s="1"/>
      <c r="I108" s="1"/>
      <c r="J108" s="1"/>
    </row>
    <row r="109" spans="2:13">
      <c r="B109" s="53" t="s">
        <v>103</v>
      </c>
      <c r="C109" s="59">
        <v>25.474889999999998</v>
      </c>
      <c r="D109" s="54">
        <v>32.12903</v>
      </c>
      <c r="E109" s="50">
        <v>1078.4785176511596</v>
      </c>
      <c r="F109" s="52">
        <v>1208.5968653140565</v>
      </c>
      <c r="G109" s="1"/>
      <c r="H109" s="1"/>
      <c r="I109" s="1"/>
      <c r="J109" s="1"/>
    </row>
    <row r="110" spans="2:13">
      <c r="B110" s="9" t="s">
        <v>104</v>
      </c>
      <c r="C110" s="59">
        <v>4.3848000000000003</v>
      </c>
      <c r="D110" s="54">
        <v>5.3054100000000002</v>
      </c>
      <c r="E110" s="50">
        <v>319.04532419081085</v>
      </c>
      <c r="F110" s="52">
        <v>354.84277605836155</v>
      </c>
      <c r="G110" s="1"/>
      <c r="H110" s="1"/>
      <c r="I110" s="1"/>
      <c r="J110" s="1"/>
    </row>
    <row r="111" spans="2:13">
      <c r="B111" s="11" t="s">
        <v>105</v>
      </c>
      <c r="C111" s="24">
        <f t="shared" ref="C111" si="36">C112+C113+C114</f>
        <v>5.6343500000000004</v>
      </c>
      <c r="D111" s="24">
        <f>D112+D113+D114</f>
        <v>6.0565899999999999</v>
      </c>
      <c r="E111" s="45">
        <f t="shared" ref="E111:F111" si="37">E112+E113+E114</f>
        <v>1813.4172807065102</v>
      </c>
      <c r="F111" s="45">
        <f t="shared" si="37"/>
        <v>1645.0787717388525</v>
      </c>
      <c r="G111" s="1"/>
      <c r="H111" s="1"/>
      <c r="I111" s="1"/>
      <c r="J111" s="1"/>
    </row>
    <row r="112" spans="2:13">
      <c r="B112" s="9" t="s">
        <v>106</v>
      </c>
      <c r="C112" s="54">
        <v>0.43336000000000002</v>
      </c>
      <c r="D112" s="54">
        <v>0.46953</v>
      </c>
      <c r="E112" s="52">
        <v>91.561734183100086</v>
      </c>
      <c r="F112" s="52">
        <v>98.23007143575893</v>
      </c>
      <c r="G112" s="1"/>
      <c r="H112" s="1"/>
      <c r="I112" s="1"/>
      <c r="J112" s="1"/>
    </row>
    <row r="113" spans="2:10">
      <c r="B113" s="9" t="s">
        <v>107</v>
      </c>
      <c r="C113" s="54">
        <v>3.3927800000000001</v>
      </c>
      <c r="D113" s="54">
        <v>3.68974</v>
      </c>
      <c r="E113" s="52">
        <v>773.94962133620572</v>
      </c>
      <c r="F113" s="52">
        <v>762.69645043392916</v>
      </c>
      <c r="G113" s="1"/>
      <c r="H113" s="1"/>
      <c r="I113" s="1"/>
      <c r="J113" s="1"/>
    </row>
    <row r="114" spans="2:10">
      <c r="B114" s="18" t="s">
        <v>108</v>
      </c>
      <c r="C114" s="59">
        <v>1.8082100000000001</v>
      </c>
      <c r="D114" s="54">
        <v>1.8973199999999999</v>
      </c>
      <c r="E114" s="50">
        <v>947.9059251872045</v>
      </c>
      <c r="F114" s="52">
        <v>784.15224986916451</v>
      </c>
      <c r="G114" s="1"/>
      <c r="H114" s="1"/>
      <c r="I114" s="1"/>
      <c r="J114" s="1"/>
    </row>
    <row r="115" spans="2:10">
      <c r="B115" s="14" t="s">
        <v>109</v>
      </c>
      <c r="C115" s="24">
        <f t="shared" ref="C115:D115" si="38">C101+C108+C111</f>
        <v>140.98538000000002</v>
      </c>
      <c r="D115" s="24">
        <f t="shared" si="38"/>
        <v>158.31041999999999</v>
      </c>
      <c r="E115" s="45">
        <f t="shared" ref="E115:F115" si="39">E101+E108+E111</f>
        <v>11890.941714166425</v>
      </c>
      <c r="F115" s="45">
        <f t="shared" si="39"/>
        <v>12570.428590255906</v>
      </c>
      <c r="G115" s="1"/>
      <c r="H115" s="1"/>
      <c r="I115" s="1"/>
      <c r="J115" s="1"/>
    </row>
    <row r="116" spans="2:10">
      <c r="B116" s="103"/>
      <c r="C116" s="103"/>
      <c r="D116" s="103"/>
      <c r="E116" s="103"/>
      <c r="F116" s="103"/>
      <c r="G116" s="1"/>
      <c r="H116" s="1"/>
      <c r="I116" s="1"/>
      <c r="J116" s="1"/>
    </row>
    <row r="117" spans="2:10">
      <c r="B117" s="96" t="s">
        <v>110</v>
      </c>
      <c r="C117" s="96"/>
      <c r="D117" s="96"/>
      <c r="E117" s="96"/>
      <c r="F117" s="96"/>
      <c r="G117" s="1"/>
      <c r="H117" s="1"/>
      <c r="I117" s="1"/>
      <c r="J117" s="1"/>
    </row>
    <row r="118" spans="2:10" ht="60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"/>
      <c r="H118" s="1"/>
      <c r="I118" s="1"/>
      <c r="J118" s="1"/>
    </row>
    <row r="119" spans="2:10" ht="15" customHeight="1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"/>
      <c r="H119" s="1"/>
      <c r="I119" s="1"/>
      <c r="J119" s="1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"/>
      <c r="H120" s="1"/>
      <c r="I120" s="1"/>
      <c r="J120" s="1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"/>
      <c r="H121" s="1"/>
      <c r="I121" s="1"/>
      <c r="J121" s="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"/>
      <c r="H122" s="1"/>
      <c r="I122" s="1"/>
      <c r="J122" s="1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1"/>
      <c r="H127" s="1"/>
      <c r="I127" s="1"/>
      <c r="J127" s="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1"/>
      <c r="H128" s="1"/>
      <c r="I128" s="1"/>
      <c r="J128" s="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1"/>
      <c r="H129" s="1"/>
      <c r="I129" s="1"/>
      <c r="J129" s="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1"/>
      <c r="H130" s="1"/>
      <c r="I130" s="1"/>
      <c r="J130" s="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1"/>
      <c r="H131" s="1"/>
      <c r="I131" s="1"/>
      <c r="J131" s="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1"/>
      <c r="H132" s="1"/>
      <c r="I132" s="1"/>
      <c r="J132" s="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1"/>
      <c r="H133" s="1"/>
      <c r="I133" s="1"/>
      <c r="J133" s="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1"/>
      <c r="H134" s="1"/>
      <c r="I134" s="1"/>
      <c r="J134" s="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1"/>
      <c r="H135" s="1"/>
      <c r="I135" s="1"/>
      <c r="J135" s="1"/>
    </row>
    <row r="136" spans="2:10">
      <c r="B136" s="65" t="s">
        <v>136</v>
      </c>
      <c r="C136" s="66">
        <v>2.5704500000000001</v>
      </c>
      <c r="D136" s="67">
        <v>506.84913822099998</v>
      </c>
      <c r="E136" s="66">
        <v>61162.600618568722</v>
      </c>
      <c r="F136" s="70" t="s">
        <v>147</v>
      </c>
      <c r="G136" s="1"/>
      <c r="H136" s="1"/>
      <c r="I136" s="1"/>
      <c r="J136" s="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1"/>
      <c r="H137" s="1"/>
      <c r="I137" s="1"/>
      <c r="J137" s="1"/>
    </row>
    <row r="138" spans="2:10">
      <c r="B138" s="65" t="s">
        <v>141</v>
      </c>
      <c r="C138" s="66">
        <v>2.3754</v>
      </c>
      <c r="D138" s="67">
        <v>413.78165925000002</v>
      </c>
      <c r="E138" s="66">
        <v>70681.811691504583</v>
      </c>
      <c r="F138" s="70" t="s">
        <v>143</v>
      </c>
      <c r="G138" s="1"/>
      <c r="H138" s="1"/>
      <c r="I138" s="1"/>
      <c r="J138" s="1"/>
    </row>
    <row r="139" spans="2:10">
      <c r="B139" s="65" t="s">
        <v>142</v>
      </c>
      <c r="C139" s="66">
        <v>2.8081299999999998</v>
      </c>
      <c r="D139" s="67">
        <v>545.04377120200002</v>
      </c>
      <c r="E139" s="66">
        <v>62637.435704543619</v>
      </c>
      <c r="F139" s="70" t="s">
        <v>144</v>
      </c>
      <c r="G139" s="1"/>
      <c r="H139" s="1"/>
      <c r="I139" s="1"/>
      <c r="J139" s="1"/>
    </row>
    <row r="140" spans="2:10">
      <c r="B140" s="65" t="s">
        <v>145</v>
      </c>
      <c r="C140" s="66">
        <v>2.3618299999999999</v>
      </c>
      <c r="D140" s="67">
        <v>480.13328009999998</v>
      </c>
      <c r="E140" s="66">
        <v>73786.499087571894</v>
      </c>
      <c r="F140" s="70" t="s">
        <v>146</v>
      </c>
      <c r="G140" s="1"/>
      <c r="H140" s="1"/>
      <c r="I140" s="1"/>
      <c r="J140" s="1"/>
    </row>
    <row r="141" spans="2:10">
      <c r="B141" s="65" t="s">
        <v>148</v>
      </c>
      <c r="C141" s="66">
        <v>2.5352700000000001</v>
      </c>
      <c r="D141" s="67">
        <v>461.5916651</v>
      </c>
      <c r="E141" s="66">
        <v>71157.30229162272</v>
      </c>
      <c r="F141" s="70" t="s">
        <v>151</v>
      </c>
      <c r="G141" s="1"/>
      <c r="H141" s="1"/>
      <c r="I141" s="1"/>
      <c r="J141" s="1"/>
    </row>
    <row r="142" spans="2:10">
      <c r="B142" s="65" t="s">
        <v>150</v>
      </c>
      <c r="C142" s="66">
        <v>2.3448199999999999</v>
      </c>
      <c r="D142" s="67">
        <v>401.17075790599898</v>
      </c>
      <c r="E142" s="93">
        <v>79284.035500254409</v>
      </c>
      <c r="F142" s="94" t="s">
        <v>155</v>
      </c>
      <c r="G142" s="1"/>
      <c r="H142" s="1"/>
      <c r="I142" s="1"/>
      <c r="J142" s="1"/>
    </row>
    <row r="143" spans="2:10">
      <c r="B143" s="65" t="s">
        <v>154</v>
      </c>
      <c r="C143" s="66">
        <v>2.1926199999999998</v>
      </c>
      <c r="D143" s="67">
        <v>401.48329304100002</v>
      </c>
      <c r="E143" s="93">
        <v>84751.160310496096</v>
      </c>
      <c r="F143" s="94" t="s">
        <v>156</v>
      </c>
      <c r="G143" s="1"/>
      <c r="H143" s="1"/>
      <c r="I143" s="1"/>
      <c r="J143" s="1"/>
    </row>
    <row r="144" spans="2:10" ht="12" customHeight="1">
      <c r="B144" s="101" t="s">
        <v>114</v>
      </c>
      <c r="C144" s="101"/>
      <c r="D144" s="101"/>
      <c r="E144" s="101"/>
      <c r="F144" s="101"/>
      <c r="G144" s="1"/>
      <c r="H144" s="1"/>
      <c r="I144" s="1"/>
      <c r="J144" s="1"/>
    </row>
    <row r="145" spans="2:10" ht="6" customHeight="1">
      <c r="B145" s="101"/>
      <c r="C145" s="101"/>
      <c r="D145" s="101"/>
      <c r="E145" s="101"/>
      <c r="F145" s="101"/>
      <c r="G145" s="1"/>
      <c r="H145" s="1"/>
      <c r="I145" s="1"/>
      <c r="J145" s="1"/>
    </row>
    <row r="146" spans="2:10">
      <c r="B146" s="101"/>
      <c r="C146" s="101"/>
      <c r="D146" s="101"/>
      <c r="E146" s="101"/>
      <c r="F146" s="101"/>
      <c r="G146" s="1"/>
      <c r="H146" s="1"/>
      <c r="I146" s="1"/>
      <c r="J146" s="1"/>
    </row>
    <row r="147" spans="2:10">
      <c r="B147" s="101"/>
      <c r="C147" s="101"/>
      <c r="D147" s="101"/>
      <c r="E147" s="101"/>
      <c r="F147" s="101"/>
      <c r="G147" s="1"/>
      <c r="H147" s="1"/>
      <c r="I147" s="1"/>
      <c r="J147" s="1"/>
    </row>
    <row r="148" spans="2:10">
      <c r="B148" s="101"/>
      <c r="C148" s="101"/>
      <c r="D148" s="101"/>
      <c r="E148" s="101"/>
      <c r="F148" s="101"/>
      <c r="G148" s="1"/>
      <c r="H148" s="1"/>
      <c r="I148" s="1"/>
      <c r="J148" s="1"/>
    </row>
    <row r="149" spans="2:10">
      <c r="B149" s="101"/>
      <c r="C149" s="101"/>
      <c r="D149" s="101"/>
      <c r="E149" s="101"/>
      <c r="F149" s="101"/>
      <c r="G149" s="1"/>
      <c r="H149" s="1"/>
      <c r="I149" s="1"/>
      <c r="J149" s="1"/>
    </row>
    <row r="150" spans="2:10">
      <c r="B150" s="101"/>
      <c r="C150" s="101"/>
      <c r="D150" s="101"/>
      <c r="E150" s="101"/>
      <c r="F150" s="101"/>
      <c r="G150" s="1"/>
      <c r="H150" s="1"/>
      <c r="I150" s="1"/>
      <c r="J150" s="1"/>
    </row>
    <row r="151" spans="2:10">
      <c r="B151" s="101"/>
      <c r="C151" s="101"/>
      <c r="D151" s="101"/>
      <c r="E151" s="101"/>
      <c r="F151" s="101"/>
      <c r="G151" s="1"/>
      <c r="H151" s="1"/>
      <c r="I151" s="1"/>
      <c r="J151" s="1"/>
    </row>
    <row r="152" spans="2:10">
      <c r="B152" s="101"/>
      <c r="C152" s="101"/>
      <c r="D152" s="101"/>
      <c r="E152" s="101"/>
      <c r="F152" s="101"/>
      <c r="G152" s="1"/>
      <c r="H152" s="1"/>
      <c r="I152" s="1"/>
      <c r="J152" s="1"/>
    </row>
    <row r="153" spans="2:10">
      <c r="B153" s="101"/>
      <c r="C153" s="101"/>
      <c r="D153" s="101"/>
      <c r="E153" s="101"/>
      <c r="F153" s="101"/>
      <c r="G153" s="1"/>
      <c r="H153" s="1"/>
      <c r="I153" s="1"/>
      <c r="J153" s="1"/>
    </row>
    <row r="154" spans="2:10" ht="8.25" customHeight="1">
      <c r="B154" s="101"/>
      <c r="C154" s="101"/>
      <c r="D154" s="101"/>
      <c r="E154" s="101"/>
      <c r="F154" s="101"/>
      <c r="G154" s="1"/>
      <c r="H154" s="1"/>
      <c r="I154" s="1"/>
      <c r="J154" s="1"/>
    </row>
    <row r="155" spans="2:10">
      <c r="B155" s="101"/>
      <c r="C155" s="101"/>
      <c r="D155" s="101"/>
      <c r="E155" s="101"/>
      <c r="F155" s="101"/>
      <c r="G155" s="1"/>
      <c r="H155" s="1"/>
      <c r="I155" s="1"/>
      <c r="J155" s="1"/>
    </row>
    <row r="156" spans="2:10">
      <c r="B156" s="101"/>
      <c r="C156" s="101"/>
      <c r="D156" s="101"/>
      <c r="E156" s="101"/>
      <c r="F156" s="101"/>
      <c r="G156" s="1"/>
      <c r="H156" s="1"/>
      <c r="I156" s="1"/>
      <c r="J156" s="1"/>
    </row>
    <row r="157" spans="2:10">
      <c r="B157" s="101"/>
      <c r="C157" s="101"/>
      <c r="D157" s="101"/>
      <c r="E157" s="101"/>
      <c r="F157" s="101"/>
      <c r="G157" s="1"/>
      <c r="H157" s="1"/>
      <c r="I157" s="1"/>
      <c r="J157" s="1"/>
    </row>
    <row r="158" spans="2:10" ht="6.75" customHeight="1">
      <c r="B158" s="101"/>
      <c r="C158" s="101"/>
      <c r="D158" s="101"/>
      <c r="E158" s="101"/>
      <c r="F158" s="101"/>
      <c r="G158" s="1"/>
      <c r="H158" s="1"/>
      <c r="I158" s="1"/>
      <c r="J158" s="1"/>
    </row>
    <row r="159" spans="2:10">
      <c r="D159" s="36"/>
      <c r="G159" s="1"/>
      <c r="H159" s="1"/>
      <c r="I159" s="1"/>
      <c r="J159" s="1"/>
    </row>
    <row r="160" spans="2:10">
      <c r="D160" s="36"/>
      <c r="G160" s="1"/>
      <c r="H160" s="1"/>
      <c r="I160" s="1"/>
      <c r="J160" s="1"/>
    </row>
    <row r="161" spans="4:10">
      <c r="D161" s="36"/>
      <c r="G161" s="1"/>
      <c r="H161" s="1"/>
      <c r="I161" s="1"/>
      <c r="J161" s="1"/>
    </row>
    <row r="162" spans="4:10">
      <c r="D162" s="36"/>
      <c r="G162" s="1"/>
      <c r="H162" s="1"/>
      <c r="I162" s="1"/>
      <c r="J162" s="1"/>
    </row>
    <row r="163" spans="4:10">
      <c r="D163" s="36"/>
      <c r="G163" s="1"/>
      <c r="H163" s="1"/>
      <c r="I163" s="1"/>
      <c r="J163" s="1"/>
    </row>
    <row r="164" spans="4:10">
      <c r="D164" s="36"/>
      <c r="G164" s="1"/>
      <c r="H164" s="1"/>
      <c r="I164" s="1"/>
      <c r="J164" s="1"/>
    </row>
    <row r="165" spans="4:10">
      <c r="D165" s="36"/>
      <c r="G165" s="1"/>
      <c r="H165" s="1"/>
      <c r="I165" s="1"/>
      <c r="J165" s="1"/>
    </row>
    <row r="166" spans="4:10">
      <c r="D166" s="36"/>
      <c r="G166" s="1"/>
      <c r="H166" s="1"/>
      <c r="I166" s="1"/>
      <c r="J166" s="1"/>
    </row>
    <row r="167" spans="4:10">
      <c r="D167" s="36"/>
      <c r="G167" s="1"/>
      <c r="H167" s="1"/>
      <c r="I167" s="1"/>
      <c r="J167" s="1"/>
    </row>
    <row r="168" spans="4:10">
      <c r="D168" s="36"/>
      <c r="G168" s="1"/>
      <c r="H168" s="1"/>
      <c r="I168" s="1"/>
      <c r="J168" s="1"/>
    </row>
    <row r="169" spans="4:10">
      <c r="D169" s="36"/>
      <c r="G169" s="1"/>
      <c r="H169" s="1"/>
      <c r="I169" s="1"/>
      <c r="J169" s="1"/>
    </row>
    <row r="170" spans="4:10">
      <c r="D170" s="36"/>
      <c r="G170" s="1"/>
      <c r="H170" s="1"/>
      <c r="I170" s="1"/>
      <c r="J170" s="1"/>
    </row>
    <row r="171" spans="4:10">
      <c r="D171" s="36"/>
      <c r="G171" s="1"/>
      <c r="H171" s="1"/>
      <c r="I171" s="1"/>
      <c r="J171" s="1"/>
    </row>
    <row r="172" spans="4:10">
      <c r="D172" s="36"/>
      <c r="G172" s="1"/>
      <c r="H172" s="1"/>
      <c r="I172" s="1"/>
      <c r="J172" s="1"/>
    </row>
    <row r="173" spans="4:10">
      <c r="D173" s="36"/>
      <c r="G173" s="1"/>
      <c r="H173" s="1"/>
      <c r="I173" s="1"/>
      <c r="J173" s="1"/>
    </row>
    <row r="174" spans="4:10">
      <c r="D174" s="36"/>
      <c r="G174" s="1"/>
      <c r="H174" s="1"/>
      <c r="I174" s="1"/>
      <c r="J174" s="1"/>
    </row>
    <row r="175" spans="4:10">
      <c r="D175" s="36"/>
      <c r="G175" s="1"/>
      <c r="H175" s="1"/>
      <c r="I175" s="1"/>
      <c r="J175" s="1"/>
    </row>
    <row r="176" spans="4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1"/>
      <c r="I184" s="1"/>
      <c r="J184" s="1"/>
    </row>
    <row r="185" spans="4:10">
      <c r="D185" s="36"/>
      <c r="G185" s="1"/>
      <c r="H185" s="1"/>
      <c r="I185" s="1"/>
      <c r="J185" s="1"/>
    </row>
    <row r="186" spans="4:10">
      <c r="D186" s="36"/>
      <c r="G186" s="1"/>
      <c r="H186" s="1"/>
      <c r="I186" s="1"/>
      <c r="J186" s="1"/>
    </row>
    <row r="187" spans="4:10">
      <c r="D187" s="36"/>
      <c r="G187" s="1"/>
      <c r="H187" s="1"/>
      <c r="I187" s="1"/>
      <c r="J187" s="1"/>
    </row>
    <row r="188" spans="4:10">
      <c r="D188" s="36"/>
      <c r="G188" s="1"/>
      <c r="H188" s="1"/>
      <c r="I188" s="1"/>
      <c r="J188" s="1"/>
    </row>
    <row r="189" spans="4:10">
      <c r="D189" s="36"/>
      <c r="G189" s="1"/>
      <c r="H189" s="1"/>
      <c r="I189" s="1"/>
      <c r="J189" s="1"/>
    </row>
    <row r="190" spans="4:10">
      <c r="D190" s="36"/>
      <c r="G190" s="1"/>
      <c r="H190" s="1"/>
      <c r="I190" s="1"/>
      <c r="J190" s="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</row>
    <row r="359" spans="4:10">
      <c r="D359" s="36"/>
    </row>
    <row r="360" spans="4:10">
      <c r="D360" s="36"/>
    </row>
    <row r="361" spans="4:10">
      <c r="D361" s="36"/>
    </row>
    <row r="362" spans="4:10">
      <c r="D362" s="36"/>
    </row>
    <row r="363" spans="4:10">
      <c r="D363" s="36"/>
    </row>
    <row r="364" spans="4:10">
      <c r="D364" s="36"/>
    </row>
  </sheetData>
  <mergeCells count="32">
    <mergeCell ref="G55:G56"/>
    <mergeCell ref="H55:H56"/>
    <mergeCell ref="B54:B57"/>
    <mergeCell ref="C54:F54"/>
    <mergeCell ref="B77:F7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B52:J52"/>
    <mergeCell ref="B76:F76"/>
    <mergeCell ref="B53:J53"/>
    <mergeCell ref="G54:J54"/>
    <mergeCell ref="C55:C56"/>
    <mergeCell ref="D55:D56"/>
    <mergeCell ref="B144:F158"/>
    <mergeCell ref="B98:B100"/>
    <mergeCell ref="C98:D98"/>
    <mergeCell ref="E98:F98"/>
    <mergeCell ref="B116:F116"/>
    <mergeCell ref="B117:F117"/>
    <mergeCell ref="B78:B80"/>
    <mergeCell ref="B96:F96"/>
    <mergeCell ref="C97:F97"/>
    <mergeCell ref="C78:C79"/>
    <mergeCell ref="B95:F95"/>
    <mergeCell ref="D78:D79"/>
  </mergeCells>
  <phoneticPr fontId="116" type="noConversion"/>
  <pageMargins left="0.7" right="0.7" top="0.75" bottom="0.75" header="0.3" footer="0.3"/>
  <pageSetup scale="50" fitToHeight="0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 Content</cp:lastModifiedBy>
  <cp:lastPrinted>2024-10-29T06:13:07Z</cp:lastPrinted>
  <dcterms:created xsi:type="dcterms:W3CDTF">2020-10-21T07:14:05Z</dcterms:created>
  <dcterms:modified xsi:type="dcterms:W3CDTF">2024-10-29T06:13:31Z</dcterms:modified>
</cp:coreProperties>
</file>