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bookViews>
    <workbookView xWindow="-120" yWindow="-120" windowWidth="29040" windowHeight="15840"/>
  </bookViews>
  <sheets>
    <sheet name="January 2024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7" l="1"/>
  <c r="D10" i="7"/>
  <c r="D9" i="7" s="1"/>
  <c r="E10" i="7"/>
  <c r="E9" i="7" s="1"/>
  <c r="H10" i="7"/>
  <c r="H9" i="7" s="1"/>
  <c r="I10" i="7"/>
  <c r="I9" i="7" s="1"/>
  <c r="D18" i="7"/>
  <c r="E18" i="7"/>
  <c r="H18" i="7"/>
  <c r="I18" i="7"/>
  <c r="H59" i="7" l="1"/>
  <c r="D59" i="7"/>
  <c r="F107" i="7" l="1"/>
  <c r="D110" i="7" l="1"/>
  <c r="J43" i="7" l="1"/>
  <c r="F43" i="7"/>
  <c r="F41" i="7" l="1"/>
  <c r="J41" i="7"/>
  <c r="F110" i="7"/>
  <c r="F104" i="7"/>
  <c r="F101" i="7"/>
  <c r="D107" i="7"/>
  <c r="D104" i="7"/>
  <c r="D101" i="7"/>
  <c r="F100" i="7" l="1"/>
  <c r="D100" i="7"/>
  <c r="E110" i="7"/>
  <c r="E107" i="7"/>
  <c r="E104" i="7"/>
  <c r="E101" i="7"/>
  <c r="C110" i="7"/>
  <c r="C107" i="7"/>
  <c r="C104" i="7"/>
  <c r="C101" i="7"/>
  <c r="E100" i="7" l="1"/>
  <c r="E114" i="7" s="1"/>
  <c r="F114" i="7"/>
  <c r="D114" i="7"/>
  <c r="C100" i="7"/>
  <c r="C114" i="7" s="1"/>
  <c r="F38" i="7"/>
  <c r="J38" i="7"/>
  <c r="J35" i="7"/>
  <c r="F35" i="7"/>
  <c r="J34" i="7" l="1"/>
  <c r="F34" i="7"/>
  <c r="F87" i="7" l="1"/>
  <c r="F84" i="7"/>
  <c r="F81" i="7"/>
  <c r="F70" i="7"/>
  <c r="J66" i="7"/>
  <c r="F66" i="7"/>
  <c r="J59" i="7"/>
  <c r="F59" i="7"/>
  <c r="J62" i="7"/>
  <c r="F62" i="7"/>
  <c r="H38" i="7" l="1"/>
  <c r="D38" i="7"/>
  <c r="D30" i="7" l="1"/>
  <c r="D81" i="7"/>
  <c r="C81" i="7"/>
  <c r="E87" i="7" l="1"/>
  <c r="D87" i="7"/>
  <c r="C87" i="7"/>
  <c r="E84" i="7"/>
  <c r="D84" i="7"/>
  <c r="C84" i="7"/>
  <c r="E81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G50" i="7" s="1"/>
  <c r="C41" i="7"/>
  <c r="G9" i="7"/>
  <c r="F49" i="7"/>
  <c r="F9" i="7"/>
  <c r="J9" i="7"/>
  <c r="D41" i="7"/>
  <c r="H41" i="7"/>
  <c r="I41" i="7"/>
  <c r="E41" i="7"/>
  <c r="C49" i="7" l="1"/>
  <c r="C50" i="7"/>
  <c r="C51" i="7"/>
  <c r="G51" i="7"/>
  <c r="G49" i="7"/>
  <c r="D49" i="7"/>
  <c r="H50" i="7"/>
  <c r="J51" i="7"/>
  <c r="J50" i="7"/>
  <c r="D51" i="7"/>
  <c r="D50" i="7"/>
  <c r="I50" i="7"/>
  <c r="I51" i="7"/>
  <c r="E50" i="7"/>
  <c r="I49" i="7"/>
  <c r="F50" i="7"/>
  <c r="J49" i="7"/>
  <c r="E49" i="7"/>
  <c r="E51" i="7"/>
  <c r="H51" i="7"/>
  <c r="F51" i="7"/>
  <c r="H49" i="7"/>
</calcChain>
</file>

<file path=xl/sharedStrings.xml><?xml version="1.0" encoding="utf-8"?>
<sst xmlns="http://schemas.openxmlformats.org/spreadsheetml/2006/main" count="167" uniqueCount="142">
  <si>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</si>
  <si>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</si>
  <si>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</si>
  <si>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</si>
  <si>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</si>
  <si>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</si>
  <si>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</si>
  <si>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</si>
  <si>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</si>
  <si>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</si>
  <si>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</si>
  <si>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</si>
  <si>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</si>
  <si>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</si>
  <si>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</si>
  <si>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</si>
  <si>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</si>
  <si>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</si>
  <si>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</si>
  <si>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</si>
  <si>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</si>
  <si>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</si>
  <si>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</si>
  <si>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</si>
  <si>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</si>
  <si>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</si>
  <si>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</si>
  <si>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</si>
  <si>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</si>
  <si>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</si>
  <si>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</si>
  <si>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</si>
  <si>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</si>
  <si>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</si>
  <si>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</si>
  <si>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</si>
  <si>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</si>
  <si>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</si>
  <si>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</si>
  <si>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</si>
  <si>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</si>
  <si>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</si>
  <si>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</si>
  <si>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</si>
  <si>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</si>
  <si>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</si>
  <si>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</si>
  <si>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</si>
  <si>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</si>
  <si>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</si>
  <si>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</si>
  <si>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</si>
  <si>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</si>
  <si>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</si>
  <si>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</si>
  <si>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</si>
  <si>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</si>
  <si>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</si>
  <si>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</si>
  <si>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</si>
  <si>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</si>
  <si>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</si>
  <si>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</si>
  <si>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</si>
  <si>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</si>
  <si>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</si>
  <si>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</si>
  <si>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</si>
  <si>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</si>
  <si>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</si>
  <si>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</si>
  <si>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</si>
  <si>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</si>
  <si>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</si>
  <si>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</si>
  <si>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</si>
  <si>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</si>
  <si>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</si>
  <si>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</si>
  <si>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</si>
  <si>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</si>
  <si>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</si>
  <si>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</si>
  <si>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</si>
  <si>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</si>
  <si>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</si>
  <si>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</si>
  <si>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</si>
  <si>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</si>
  <si>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</si>
  <si>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</si>
  <si>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</si>
  <si>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</si>
  <si>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</si>
  <si>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</si>
  <si>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</si>
  <si>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</si>
  <si>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</si>
  <si>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</si>
  <si>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</si>
  <si>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</si>
  <si>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</si>
  <si>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</si>
  <si>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</si>
  <si>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</si>
  <si>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</si>
  <si>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</si>
  <si>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</si>
  <si>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</si>
  <si>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</si>
  <si>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</si>
  <si>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</si>
  <si>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</si>
  <si>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</si>
  <si>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</si>
  <si>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</si>
  <si>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FY 2022-23</t>
  </si>
  <si>
    <t>As on 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</si>
  <si>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</si>
  <si>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</si>
  <si>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</si>
  <si>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</si>
  <si>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</si>
  <si>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</si>
  <si>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</si>
  <si>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</si>
  <si>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</si>
  <si>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</si>
  <si>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</si>
  <si>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</si>
  <si>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</si>
  <si>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</si>
  <si>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</si>
  <si>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</si>
  <si>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</si>
  <si>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</si>
  <si>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December</t>
  </si>
  <si>
    <t>0.187 bps</t>
  </si>
  <si>
    <t>2023
January</t>
  </si>
  <si>
    <t>January</t>
  </si>
  <si>
    <t>January 2024</t>
  </si>
  <si>
    <t>0.199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</si>
</sst>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  <numFmt numFmtId="182" formatCode="0.000000000000000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9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115" fillId="3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182" fontId="2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12" xfId="45601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355"/>
  <sheetViews>
    <sheetView showGridLines="0" tabSelected="1" zoomScale="90" zoomScaleNormal="90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E85" sqref="E85"/>
    </sheetView>
  </sheetViews>
  <sheetFormatPr defaultColWidth="9.140625" defaultRowHeight="12.75"/>
  <cols>
    <col min="1" max="1" width="1.42578125" style="1" customWidth="1"/>
    <col min="2" max="2" width="42.7109375" style="2" customWidth="1"/>
    <col min="3" max="3" width="11.42578125" style="36" customWidth="1"/>
    <col min="4" max="4" width="10.42578125" style="62" customWidth="1"/>
    <col min="5" max="6" width="13.85546875" style="36" customWidth="1"/>
    <col min="7" max="7" width="12.7109375" style="52" bestFit="1" customWidth="1"/>
    <col min="8" max="8" width="11.5703125" style="56" bestFit="1" customWidth="1"/>
    <col min="9" max="9" width="11.5703125" style="52" bestFit="1" customWidth="1"/>
    <col min="10" max="10" width="10.42578125" style="61" bestFit="1" customWidth="1"/>
    <col min="11" max="16384" width="9.140625" style="1"/>
  </cols>
  <sheetData>
    <row r="1" spans="2:10">
      <c r="B1" s="86" t="s">
        <v>80</v>
      </c>
      <c r="C1" s="86"/>
      <c r="D1" s="86"/>
      <c r="E1" s="86"/>
      <c r="F1" s="86"/>
      <c r="G1" s="86"/>
      <c r="H1" s="86"/>
      <c r="I1" s="86"/>
      <c r="J1" s="86"/>
    </row>
    <row r="2" spans="2:10">
      <c r="B2" s="87" t="s">
        <v>69</v>
      </c>
      <c r="C2" s="87"/>
      <c r="D2" s="87"/>
      <c r="E2" s="87"/>
      <c r="F2" s="87"/>
      <c r="G2" s="87"/>
      <c r="H2" s="87"/>
      <c r="I2" s="87"/>
      <c r="J2" s="87"/>
    </row>
    <row r="3" spans="2:10">
      <c r="B3" s="88"/>
      <c r="C3" s="84" t="s">
        <v>30</v>
      </c>
      <c r="D3" s="84"/>
      <c r="E3" s="84"/>
      <c r="F3" s="84"/>
      <c r="G3" s="83" t="s">
        <v>29</v>
      </c>
      <c r="H3" s="83"/>
      <c r="I3" s="83"/>
      <c r="J3" s="83"/>
    </row>
    <row r="4" spans="2:10" ht="12.75" customHeight="1">
      <c r="B4" s="88"/>
      <c r="C4" s="84" t="s">
        <v>116</v>
      </c>
      <c r="D4" s="85" t="s">
        <v>138</v>
      </c>
      <c r="E4" s="58">
        <v>2023</v>
      </c>
      <c r="F4" s="58">
        <v>2024</v>
      </c>
      <c r="G4" s="84" t="s">
        <v>116</v>
      </c>
      <c r="H4" s="85" t="s">
        <v>138</v>
      </c>
      <c r="I4" s="58">
        <v>2023</v>
      </c>
      <c r="J4" s="58">
        <v>2024</v>
      </c>
    </row>
    <row r="5" spans="2:10">
      <c r="B5" s="88"/>
      <c r="C5" s="84"/>
      <c r="D5" s="85"/>
      <c r="E5" s="58" t="s">
        <v>136</v>
      </c>
      <c r="F5" s="58" t="s">
        <v>139</v>
      </c>
      <c r="G5" s="84"/>
      <c r="H5" s="85"/>
      <c r="I5" s="58" t="s">
        <v>136</v>
      </c>
      <c r="J5" s="58" t="s">
        <v>139</v>
      </c>
    </row>
    <row r="6" spans="2:10">
      <c r="B6" s="88"/>
      <c r="C6" s="58">
        <v>1</v>
      </c>
      <c r="D6" s="58">
        <v>2</v>
      </c>
      <c r="E6" s="58">
        <v>3</v>
      </c>
      <c r="F6" s="58">
        <v>4</v>
      </c>
      <c r="G6" s="58">
        <v>1</v>
      </c>
      <c r="H6" s="58">
        <v>2</v>
      </c>
      <c r="I6" s="58">
        <v>3</v>
      </c>
      <c r="J6" s="58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41.438420000000001</v>
      </c>
      <c r="D9" s="3">
        <f t="shared" ref="D9:G9" si="0">D10+D14+D15</f>
        <v>3.6634099999999998</v>
      </c>
      <c r="E9" s="3">
        <f t="shared" si="0"/>
        <v>3.4071800000000003</v>
      </c>
      <c r="F9" s="3">
        <f t="shared" si="0"/>
        <v>3.7383999999999999</v>
      </c>
      <c r="G9" s="40">
        <f t="shared" si="0"/>
        <v>258797335.57908455</v>
      </c>
      <c r="H9" s="40">
        <f>H10+H14+H15</f>
        <v>21571346.086681049</v>
      </c>
      <c r="I9" s="40">
        <f>I10+I14+I15</f>
        <v>22228644.270068996</v>
      </c>
      <c r="J9" s="40">
        <f>J10+J14+J15</f>
        <v>21705634.564384699</v>
      </c>
    </row>
    <row r="10" spans="2:10">
      <c r="B10" s="16" t="s">
        <v>65</v>
      </c>
      <c r="C10" s="3">
        <f>C11+C12+C13</f>
        <v>15.001389999999999</v>
      </c>
      <c r="D10" s="3">
        <f t="shared" ref="D10:J10" si="1">D11+D12+D13</f>
        <v>1.16543</v>
      </c>
      <c r="E10" s="3">
        <f t="shared" si="1"/>
        <v>1.2875100000000002</v>
      </c>
      <c r="F10" s="3">
        <f t="shared" si="1"/>
        <v>1.4216599999999999</v>
      </c>
      <c r="G10" s="40">
        <f>G11+G12+G13</f>
        <v>172251291.8582232</v>
      </c>
      <c r="H10" s="40">
        <f t="shared" si="1"/>
        <v>14383733.9405197</v>
      </c>
      <c r="I10" s="40">
        <f t="shared" si="1"/>
        <v>14220985.240068998</v>
      </c>
      <c r="J10" s="40">
        <f t="shared" si="1"/>
        <v>14658626.6143847</v>
      </c>
    </row>
    <row r="11" spans="2:10">
      <c r="B11" s="9" t="s">
        <v>64</v>
      </c>
      <c r="C11" s="31">
        <v>7.990079999999999</v>
      </c>
      <c r="D11" s="31">
        <v>0.60162000000000004</v>
      </c>
      <c r="E11" s="31">
        <v>0.68913999999999997</v>
      </c>
      <c r="F11" s="31">
        <v>0.78644999999999998</v>
      </c>
      <c r="G11" s="41">
        <v>10090699.598223198</v>
      </c>
      <c r="H11" s="41">
        <v>785714.02051970002</v>
      </c>
      <c r="I11" s="41">
        <v>1009116.2800690001</v>
      </c>
      <c r="J11" s="41">
        <v>1100546.9443847002</v>
      </c>
    </row>
    <row r="12" spans="2:10">
      <c r="B12" s="9" t="s">
        <v>63</v>
      </c>
      <c r="C12" s="31">
        <v>4.0718399999999999</v>
      </c>
      <c r="D12" s="31">
        <v>0.35061999999999999</v>
      </c>
      <c r="E12" s="31">
        <v>0.39794000000000002</v>
      </c>
      <c r="F12" s="31">
        <v>0.42642999999999998</v>
      </c>
      <c r="G12" s="41">
        <v>68032486.809999987</v>
      </c>
      <c r="H12" s="41">
        <v>5556922.4199999999</v>
      </c>
      <c r="I12" s="41">
        <v>5903343.0599999996</v>
      </c>
      <c r="J12" s="41">
        <v>6039056.0700000003</v>
      </c>
    </row>
    <row r="13" spans="2:10">
      <c r="B13" s="9" t="s">
        <v>62</v>
      </c>
      <c r="C13" s="31">
        <v>2.93947</v>
      </c>
      <c r="D13" s="31">
        <v>0.21318999999999999</v>
      </c>
      <c r="E13" s="31">
        <v>0.20043</v>
      </c>
      <c r="F13" s="31">
        <v>0.20877999999999999</v>
      </c>
      <c r="G13" s="41">
        <v>94128105.450000003</v>
      </c>
      <c r="H13" s="41">
        <v>8041097.5</v>
      </c>
      <c r="I13" s="41">
        <v>7308525.8999999994</v>
      </c>
      <c r="J13" s="41">
        <v>7519023.5999999996</v>
      </c>
    </row>
    <row r="14" spans="2:10">
      <c r="B14" s="9" t="s">
        <v>61</v>
      </c>
      <c r="C14" s="31">
        <v>25.164450000000006</v>
      </c>
      <c r="D14" s="31">
        <v>2.3951500000000001</v>
      </c>
      <c r="E14" s="31">
        <v>2.01356</v>
      </c>
      <c r="F14" s="31">
        <v>2.2113399999999999</v>
      </c>
      <c r="G14" s="32">
        <v>78932049.50999999</v>
      </c>
      <c r="H14" s="32">
        <v>6553595.9400000004</v>
      </c>
      <c r="I14" s="32">
        <v>7392675.1099999994</v>
      </c>
      <c r="J14" s="32">
        <v>6439542.6800000006</v>
      </c>
    </row>
    <row r="15" spans="2:10">
      <c r="B15" s="9" t="s">
        <v>60</v>
      </c>
      <c r="C15" s="31">
        <v>1.27258</v>
      </c>
      <c r="D15" s="31">
        <v>0.10283</v>
      </c>
      <c r="E15" s="29">
        <v>0.10611</v>
      </c>
      <c r="F15" s="29">
        <v>0.10539999999999999</v>
      </c>
      <c r="G15" s="41">
        <v>7613994.2108613504</v>
      </c>
      <c r="H15" s="41">
        <v>634016.20616135094</v>
      </c>
      <c r="I15" s="41">
        <v>614983.91999999993</v>
      </c>
      <c r="J15" s="41">
        <v>607465.27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2425.6186000000002</v>
      </c>
      <c r="D18" s="24">
        <f t="shared" ref="D18:J18" si="2">D19+D20</f>
        <v>204.17905999999999</v>
      </c>
      <c r="E18" s="24">
        <f>E19+E20</f>
        <v>230.38753</v>
      </c>
      <c r="F18" s="24">
        <f>F19+F20</f>
        <v>230.99363</v>
      </c>
      <c r="G18" s="43">
        <f>G19+G20</f>
        <v>149946286.06398466</v>
      </c>
      <c r="H18" s="43">
        <f>H19+H20</f>
        <v>12546466.768621501</v>
      </c>
      <c r="I18" s="43">
        <f t="shared" si="2"/>
        <v>15888777.993394816</v>
      </c>
      <c r="J18" s="43">
        <f t="shared" si="2"/>
        <v>14691624.8615127</v>
      </c>
    </row>
    <row r="19" spans="2:10">
      <c r="B19" s="28" t="s">
        <v>56</v>
      </c>
      <c r="C19" s="25">
        <v>2411.1860900000001</v>
      </c>
      <c r="D19" s="25">
        <v>202.99184</v>
      </c>
      <c r="E19" s="25">
        <v>229.22754</v>
      </c>
      <c r="F19" s="25">
        <v>229.79277999999999</v>
      </c>
      <c r="G19" s="35">
        <v>131667175.55351929</v>
      </c>
      <c r="H19" s="35">
        <v>11028450.49944056</v>
      </c>
      <c r="I19" s="44">
        <v>14244586.459417988</v>
      </c>
      <c r="J19" s="44">
        <v>13127719.601019418</v>
      </c>
    </row>
    <row r="20" spans="2:10">
      <c r="B20" s="28" t="s">
        <v>55</v>
      </c>
      <c r="C20" s="25">
        <v>14.432509999999999</v>
      </c>
      <c r="D20" s="25">
        <v>1.1872199999999999</v>
      </c>
      <c r="E20" s="25">
        <v>1.1599900000000001</v>
      </c>
      <c r="F20" s="25">
        <v>1.20085</v>
      </c>
      <c r="G20" s="35">
        <v>18279110.51046538</v>
      </c>
      <c r="H20" s="35">
        <v>1518016.2691809402</v>
      </c>
      <c r="I20" s="44">
        <v>1644191.5339768289</v>
      </c>
      <c r="J20" s="44">
        <v>1563905.2604932822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983620.84166000003</v>
      </c>
      <c r="D22" s="24">
        <f>SUM(D23:D28)</f>
        <v>92396.07</v>
      </c>
      <c r="E22" s="24">
        <f t="shared" ref="E22:G22" si="3">SUM(E23:E28)</f>
        <v>134755.91846999998</v>
      </c>
      <c r="F22" s="24">
        <f t="shared" si="3"/>
        <v>137068.03418000005</v>
      </c>
      <c r="G22" s="45">
        <f t="shared" si="3"/>
        <v>55009619.512411386</v>
      </c>
      <c r="H22" s="45">
        <f>SUM(H23:H28)</f>
        <v>4738328.25</v>
      </c>
      <c r="I22" s="45">
        <f>SUM(I23:I28)</f>
        <v>5917191.4215740515</v>
      </c>
      <c r="J22" s="45">
        <f>SUM(J23:J28)</f>
        <v>5945126.2402474368</v>
      </c>
    </row>
    <row r="23" spans="2:10">
      <c r="B23" s="9" t="s">
        <v>52</v>
      </c>
      <c r="C23" s="25">
        <v>5.899980000000002</v>
      </c>
      <c r="D23" s="25">
        <v>0.32</v>
      </c>
      <c r="E23" s="25">
        <v>0.32000000000000012</v>
      </c>
      <c r="F23" s="25">
        <v>0.36000000000000015</v>
      </c>
      <c r="G23" s="44">
        <v>356.39568260000004</v>
      </c>
      <c r="H23" s="44">
        <v>22.73</v>
      </c>
      <c r="I23" s="44">
        <v>22.74</v>
      </c>
      <c r="J23" s="44">
        <v>23.72</v>
      </c>
    </row>
    <row r="24" spans="2:10" s="8" customFormat="1">
      <c r="B24" s="9" t="s">
        <v>51</v>
      </c>
      <c r="C24" s="25">
        <v>17833.954529999999</v>
      </c>
      <c r="D24" s="25">
        <v>1112.3499999999999</v>
      </c>
      <c r="E24" s="25">
        <v>1580.4899999999996</v>
      </c>
      <c r="F24" s="25">
        <v>2118.7399999999993</v>
      </c>
      <c r="G24" s="44">
        <v>247534.56642821402</v>
      </c>
      <c r="H24" s="44">
        <v>19955.689999999999</v>
      </c>
      <c r="I24" s="44">
        <v>27013.240000000009</v>
      </c>
      <c r="J24" s="44">
        <v>42872.340000000004</v>
      </c>
    </row>
    <row r="25" spans="2:10">
      <c r="B25" s="9" t="s">
        <v>71</v>
      </c>
      <c r="C25" s="25">
        <v>56532.636930000008</v>
      </c>
      <c r="D25" s="25">
        <v>4745.08</v>
      </c>
      <c r="E25" s="25">
        <v>4987.93</v>
      </c>
      <c r="F25" s="25">
        <v>5087.92</v>
      </c>
      <c r="G25" s="44">
        <v>5585441.1375222476</v>
      </c>
      <c r="H25" s="44">
        <v>477491.47</v>
      </c>
      <c r="I25" s="44">
        <v>570126.06999999995</v>
      </c>
      <c r="J25" s="44">
        <v>566309.72</v>
      </c>
    </row>
    <row r="26" spans="2:10" s="8" customFormat="1">
      <c r="B26" s="9" t="s">
        <v>72</v>
      </c>
      <c r="C26" s="25">
        <v>19257.192709999999</v>
      </c>
      <c r="D26" s="25">
        <v>1354.13</v>
      </c>
      <c r="E26" s="25">
        <v>1310.9900000000005</v>
      </c>
      <c r="F26" s="25">
        <v>948.05000000000018</v>
      </c>
      <c r="G26" s="44">
        <v>1541814.7436920097</v>
      </c>
      <c r="H26" s="44">
        <v>131619.62</v>
      </c>
      <c r="I26" s="44">
        <v>128244.20999999998</v>
      </c>
      <c r="J26" s="44">
        <v>127514.32</v>
      </c>
    </row>
    <row r="27" spans="2:10">
      <c r="B27" s="9" t="s">
        <v>73</v>
      </c>
      <c r="C27" s="25">
        <v>52847.431819999998</v>
      </c>
      <c r="D27" s="25">
        <v>4798.3100000000004</v>
      </c>
      <c r="E27" s="33">
        <v>6673.9284699999998</v>
      </c>
      <c r="F27" s="33">
        <v>6882.7841799999997</v>
      </c>
      <c r="G27" s="44">
        <v>33719541.061302789</v>
      </c>
      <c r="H27" s="44">
        <v>2810179.96</v>
      </c>
      <c r="I27" s="44">
        <v>3368835.7115740515</v>
      </c>
      <c r="J27" s="44">
        <v>3367322.170247437</v>
      </c>
    </row>
    <row r="28" spans="2:10">
      <c r="B28" s="9" t="s">
        <v>74</v>
      </c>
      <c r="C28" s="25">
        <v>837143.72568999999</v>
      </c>
      <c r="D28" s="25">
        <v>80385.88</v>
      </c>
      <c r="E28" s="25">
        <v>120202.25999999998</v>
      </c>
      <c r="F28" s="25">
        <v>122030.18000000004</v>
      </c>
      <c r="G28" s="44">
        <v>13914931.607783528</v>
      </c>
      <c r="H28" s="44">
        <v>1299058.78</v>
      </c>
      <c r="I28" s="44">
        <v>1822949.4500000002</v>
      </c>
      <c r="J28" s="44">
        <v>1841083.9699999995</v>
      </c>
    </row>
    <row r="29" spans="2:10">
      <c r="B29" s="4" t="s">
        <v>75</v>
      </c>
      <c r="C29" s="25">
        <v>17.211570000000002</v>
      </c>
      <c r="D29" s="25">
        <v>1.79243</v>
      </c>
      <c r="E29" s="25">
        <v>2.0554700000000001</v>
      </c>
      <c r="F29" s="25">
        <v>1.9038200000000001</v>
      </c>
      <c r="G29" s="44">
        <v>197.41533499600001</v>
      </c>
      <c r="H29" s="44">
        <v>19.485050000000001</v>
      </c>
      <c r="I29" s="44">
        <v>25.779594000000003</v>
      </c>
      <c r="J29" s="44">
        <v>21.4</v>
      </c>
    </row>
    <row r="30" spans="2:10">
      <c r="B30" s="13" t="s">
        <v>50</v>
      </c>
      <c r="C30" s="24">
        <f>SUM(C31:C33)</f>
        <v>15343.053059999998</v>
      </c>
      <c r="D30" s="24">
        <f>SUM(D31:D33)</f>
        <v>1360.3575099999998</v>
      </c>
      <c r="E30" s="24">
        <f t="shared" ref="E30:J30" si="4">SUM(E31:E33)</f>
        <v>1557.7371999999998</v>
      </c>
      <c r="F30" s="24">
        <f t="shared" si="4"/>
        <v>1571.5010290000002</v>
      </c>
      <c r="G30" s="45">
        <f>SUM(G31:G33)</f>
        <v>1289611.0611187823</v>
      </c>
      <c r="H30" s="45">
        <f t="shared" si="4"/>
        <v>115657.51381268201</v>
      </c>
      <c r="I30" s="45">
        <f t="shared" si="4"/>
        <v>152704.78900480003</v>
      </c>
      <c r="J30" s="45">
        <f t="shared" si="4"/>
        <v>154404.689130279</v>
      </c>
    </row>
    <row r="31" spans="2:10">
      <c r="B31" s="4" t="s">
        <v>49</v>
      </c>
      <c r="C31" s="25">
        <v>214.22075000000001</v>
      </c>
      <c r="D31" s="25">
        <v>13.010000000000002</v>
      </c>
      <c r="E31" s="25">
        <v>14.09</v>
      </c>
      <c r="F31" s="25">
        <v>18.819999999999997</v>
      </c>
      <c r="G31" s="44">
        <v>6791.1121091459991</v>
      </c>
      <c r="H31" s="44">
        <v>468.34999999999991</v>
      </c>
      <c r="I31" s="44">
        <v>477.57</v>
      </c>
      <c r="J31" s="44">
        <v>618.63</v>
      </c>
    </row>
    <row r="32" spans="2:10" s="8" customFormat="1">
      <c r="B32" s="9" t="s">
        <v>76</v>
      </c>
      <c r="C32" s="15">
        <v>13502.522379999999</v>
      </c>
      <c r="D32" s="15">
        <v>1202.7885999999999</v>
      </c>
      <c r="E32" s="15">
        <v>1403.4599999999998</v>
      </c>
      <c r="F32" s="15">
        <v>1440.0800000000004</v>
      </c>
      <c r="G32" s="46">
        <v>1280219.4193535601</v>
      </c>
      <c r="H32" s="46">
        <v>114952.752411782</v>
      </c>
      <c r="I32" s="46">
        <v>151990.58000000002</v>
      </c>
      <c r="J32" s="46">
        <v>153563.81</v>
      </c>
    </row>
    <row r="33" spans="2:10">
      <c r="B33" s="9" t="s">
        <v>77</v>
      </c>
      <c r="C33" s="25">
        <v>1626.3099300000001</v>
      </c>
      <c r="D33" s="25">
        <v>144.55891</v>
      </c>
      <c r="E33" s="25">
        <v>140.18719999999999</v>
      </c>
      <c r="F33" s="25">
        <v>112.60102900000001</v>
      </c>
      <c r="G33" s="44">
        <v>2600.5296560759998</v>
      </c>
      <c r="H33" s="44">
        <v>236.41140089999996</v>
      </c>
      <c r="I33" s="44">
        <v>236.63900480000001</v>
      </c>
      <c r="J33" s="44">
        <v>222.24913027899998</v>
      </c>
    </row>
    <row r="34" spans="2:10">
      <c r="B34" s="11" t="s">
        <v>48</v>
      </c>
      <c r="C34" s="24">
        <f t="shared" ref="C34:H34" si="5">C35+C38</f>
        <v>63324.720510000006</v>
      </c>
      <c r="D34" s="24">
        <f t="shared" si="5"/>
        <v>5103.6114799999996</v>
      </c>
      <c r="E34" s="24">
        <f t="shared" si="5"/>
        <v>4983.1517199999998</v>
      </c>
      <c r="F34" s="24">
        <f t="shared" ref="F34" si="6">F35+F38</f>
        <v>4935.8040700000001</v>
      </c>
      <c r="G34" s="45">
        <f t="shared" si="5"/>
        <v>2152244.5082534486</v>
      </c>
      <c r="H34" s="45">
        <f t="shared" si="5"/>
        <v>183460.34830625699</v>
      </c>
      <c r="I34" s="45">
        <f t="shared" ref="I34:J34" si="7">I35+I38</f>
        <v>213053.75451423315</v>
      </c>
      <c r="J34" s="45">
        <f t="shared" si="7"/>
        <v>211930.40863183088</v>
      </c>
    </row>
    <row r="35" spans="2:10">
      <c r="B35" s="11" t="s">
        <v>47</v>
      </c>
      <c r="C35" s="24">
        <f t="shared" ref="C35:I35" si="8">C36+C37</f>
        <v>29145.244870000002</v>
      </c>
      <c r="D35" s="24">
        <f t="shared" si="8"/>
        <v>2593.52054</v>
      </c>
      <c r="E35" s="24">
        <f t="shared" si="8"/>
        <v>3214.99532</v>
      </c>
      <c r="F35" s="24">
        <f t="shared" ref="F35" si="9">F36+F37</f>
        <v>3289.5151900000001</v>
      </c>
      <c r="G35" s="45">
        <f t="shared" si="8"/>
        <v>1432255.2403158201</v>
      </c>
      <c r="H35" s="45">
        <f t="shared" si="8"/>
        <v>127682.39555939499</v>
      </c>
      <c r="I35" s="45">
        <f t="shared" si="8"/>
        <v>165119.23511003016</v>
      </c>
      <c r="J35" s="45">
        <f t="shared" ref="J35" si="10">J36+J37</f>
        <v>166443.93366658589</v>
      </c>
    </row>
    <row r="36" spans="2:10">
      <c r="B36" s="9" t="s">
        <v>46</v>
      </c>
      <c r="C36" s="25">
        <v>15598.458372499999</v>
      </c>
      <c r="D36" s="25">
        <v>1409.1885600000001</v>
      </c>
      <c r="E36" s="25">
        <v>1706.7044000000001</v>
      </c>
      <c r="F36" s="25">
        <v>1725.58618</v>
      </c>
      <c r="G36" s="35">
        <v>541932.16089386248</v>
      </c>
      <c r="H36" s="35">
        <v>48934.071106868949</v>
      </c>
      <c r="I36" s="35">
        <v>58300.17748197943</v>
      </c>
      <c r="J36" s="35">
        <v>58531.766075771353</v>
      </c>
    </row>
    <row r="37" spans="2:10">
      <c r="B37" s="9" t="s">
        <v>45</v>
      </c>
      <c r="C37" s="30">
        <v>13546.786497500001</v>
      </c>
      <c r="D37" s="30">
        <v>1184.3319799999999</v>
      </c>
      <c r="E37" s="25">
        <v>1508.2909199999999</v>
      </c>
      <c r="F37" s="25">
        <v>1563.9290100000001</v>
      </c>
      <c r="G37" s="35">
        <v>890323.07942195772</v>
      </c>
      <c r="H37" s="35">
        <v>78748.324452526038</v>
      </c>
      <c r="I37" s="35">
        <v>106819.05762805074</v>
      </c>
      <c r="J37" s="35">
        <v>107912.16759081454</v>
      </c>
    </row>
    <row r="38" spans="2:10">
      <c r="B38" s="11" t="s">
        <v>44</v>
      </c>
      <c r="C38" s="24">
        <f t="shared" ref="C38:J38" si="11">C39+C40</f>
        <v>34179.475640000004</v>
      </c>
      <c r="D38" s="24">
        <f t="shared" si="11"/>
        <v>2510.09094</v>
      </c>
      <c r="E38" s="24">
        <f t="shared" si="11"/>
        <v>1768.1564000000001</v>
      </c>
      <c r="F38" s="24">
        <f t="shared" si="11"/>
        <v>1646.2888800000001</v>
      </c>
      <c r="G38" s="45">
        <f t="shared" si="11"/>
        <v>719989.26793762832</v>
      </c>
      <c r="H38" s="45">
        <f t="shared" si="11"/>
        <v>55777.952746861978</v>
      </c>
      <c r="I38" s="45">
        <f t="shared" si="11"/>
        <v>47934.519404202991</v>
      </c>
      <c r="J38" s="45">
        <f t="shared" si="11"/>
        <v>45486.474965245005</v>
      </c>
    </row>
    <row r="39" spans="2:10">
      <c r="B39" s="9" t="s">
        <v>43</v>
      </c>
      <c r="C39" s="30">
        <v>22904.861145000003</v>
      </c>
      <c r="D39" s="30">
        <v>1742.5057400000001</v>
      </c>
      <c r="E39" s="64">
        <v>1301.59292</v>
      </c>
      <c r="F39" s="64">
        <v>1193.1751400000001</v>
      </c>
      <c r="G39" s="64">
        <v>476519.55266892386</v>
      </c>
      <c r="H39" s="64">
        <v>37520.42724298899</v>
      </c>
      <c r="I39" s="64">
        <v>32225.349263097985</v>
      </c>
      <c r="J39" s="35">
        <v>30383.348894675011</v>
      </c>
    </row>
    <row r="40" spans="2:10" s="19" customFormat="1">
      <c r="B40" s="18" t="s">
        <v>42</v>
      </c>
      <c r="C40" s="30">
        <v>11274.614495</v>
      </c>
      <c r="D40" s="64">
        <v>767.58519999999999</v>
      </c>
      <c r="E40" s="64">
        <v>466.56348000000003</v>
      </c>
      <c r="F40" s="64">
        <v>453.11374000000001</v>
      </c>
      <c r="G40" s="64">
        <v>243469.7152687044</v>
      </c>
      <c r="H40" s="64">
        <v>18257.525503872985</v>
      </c>
      <c r="I40" s="64">
        <v>15709.170141105002</v>
      </c>
      <c r="J40" s="35">
        <v>15103.126070569995</v>
      </c>
    </row>
    <row r="41" spans="2:10">
      <c r="B41" s="11" t="s">
        <v>41</v>
      </c>
      <c r="C41" s="24">
        <f t="shared" ref="C41:J41" si="12">C42+C43</f>
        <v>74667.441709699269</v>
      </c>
      <c r="D41" s="24">
        <f t="shared" si="12"/>
        <v>6129.4027900000001</v>
      </c>
      <c r="E41" s="24">
        <f t="shared" si="12"/>
        <v>7235.20208</v>
      </c>
      <c r="F41" s="24">
        <f t="shared" si="12"/>
        <v>7087.2498999999998</v>
      </c>
      <c r="G41" s="43">
        <f t="shared" si="12"/>
        <v>287111.16479504504</v>
      </c>
      <c r="H41" s="43">
        <f t="shared" si="12"/>
        <v>22193.19039014625</v>
      </c>
      <c r="I41" s="43">
        <f t="shared" si="12"/>
        <v>26172.863953347387</v>
      </c>
      <c r="J41" s="43">
        <f t="shared" si="12"/>
        <v>25784.379240919396</v>
      </c>
    </row>
    <row r="42" spans="2:10">
      <c r="B42" s="9" t="s">
        <v>40</v>
      </c>
      <c r="C42" s="25">
        <v>59112.756389999995</v>
      </c>
      <c r="D42" s="25">
        <v>4873.9597999999996</v>
      </c>
      <c r="E42" s="25">
        <v>5960.5715300000002</v>
      </c>
      <c r="F42" s="25">
        <v>5766.6666599999999</v>
      </c>
      <c r="G42" s="25">
        <v>221895.87678668526</v>
      </c>
      <c r="H42" s="25">
        <v>17899.127746373895</v>
      </c>
      <c r="I42" s="25">
        <v>21731.618432506999</v>
      </c>
      <c r="J42" s="44">
        <v>21258.888218150496</v>
      </c>
    </row>
    <row r="43" spans="2:10">
      <c r="B43" s="11" t="s">
        <v>39</v>
      </c>
      <c r="C43" s="24">
        <f>C44+C45</f>
        <v>15554.685319699278</v>
      </c>
      <c r="D43" s="24">
        <f t="shared" ref="D43:J43" si="13">D44+D45</f>
        <v>1255.44299</v>
      </c>
      <c r="E43" s="24">
        <f t="shared" si="13"/>
        <v>1274.6305499999999</v>
      </c>
      <c r="F43" s="24">
        <f t="shared" si="13"/>
        <v>1320.5832399999999</v>
      </c>
      <c r="G43" s="43">
        <f t="shared" si="13"/>
        <v>65215.288008359756</v>
      </c>
      <c r="H43" s="43">
        <f t="shared" si="13"/>
        <v>4294.0626437723549</v>
      </c>
      <c r="I43" s="43">
        <f t="shared" si="13"/>
        <v>4441.2455208403871</v>
      </c>
      <c r="J43" s="43">
        <f t="shared" si="13"/>
        <v>4525.4910227689006</v>
      </c>
    </row>
    <row r="44" spans="2:10">
      <c r="B44" s="9" t="s">
        <v>38</v>
      </c>
      <c r="C44" s="25">
        <v>1013.0863165799999</v>
      </c>
      <c r="D44" s="25">
        <v>64.586200000000005</v>
      </c>
      <c r="E44" s="25">
        <v>709.64774</v>
      </c>
      <c r="F44" s="25">
        <v>690.66837999999996</v>
      </c>
      <c r="G44" s="44">
        <v>14777.384660556676</v>
      </c>
      <c r="H44" s="44">
        <v>773.61729994709447</v>
      </c>
      <c r="I44" s="44">
        <v>915.33115882879827</v>
      </c>
      <c r="J44" s="44">
        <v>927.32537497021985</v>
      </c>
    </row>
    <row r="45" spans="2:10">
      <c r="B45" s="9" t="s">
        <v>37</v>
      </c>
      <c r="C45" s="25">
        <v>14541.599003119278</v>
      </c>
      <c r="D45" s="25">
        <v>1190.85679</v>
      </c>
      <c r="E45" s="25">
        <v>564.98280999999997</v>
      </c>
      <c r="F45" s="25">
        <v>629.91485999999998</v>
      </c>
      <c r="G45" s="44">
        <v>50437.903347803083</v>
      </c>
      <c r="H45" s="44">
        <v>3520.4453438252608</v>
      </c>
      <c r="I45" s="44">
        <v>3525.9143620115892</v>
      </c>
      <c r="J45" s="44">
        <v>3598.1656477986808</v>
      </c>
    </row>
    <row r="46" spans="2:10">
      <c r="B46" s="11" t="s">
        <v>36</v>
      </c>
      <c r="C46" s="24">
        <f>C47+C48</f>
        <v>7109.2800000000016</v>
      </c>
      <c r="D46" s="24">
        <f t="shared" ref="D46:J46" si="14">D47+D48</f>
        <v>573.18000000000006</v>
      </c>
      <c r="E46" s="24">
        <f t="shared" si="14"/>
        <v>547.23</v>
      </c>
      <c r="F46" s="24">
        <f t="shared" si="14"/>
        <v>547.16999999999996</v>
      </c>
      <c r="G46" s="43">
        <f>G47+G48</f>
        <v>7172904.0299999993</v>
      </c>
      <c r="H46" s="43">
        <f t="shared" si="14"/>
        <v>570639.37</v>
      </c>
      <c r="I46" s="43">
        <f t="shared" si="14"/>
        <v>592971.87000000011</v>
      </c>
      <c r="J46" s="43">
        <f t="shared" si="14"/>
        <v>583652.73</v>
      </c>
    </row>
    <row r="47" spans="2:10">
      <c r="B47" s="9" t="s">
        <v>35</v>
      </c>
      <c r="C47" s="25">
        <v>7109.2800000000016</v>
      </c>
      <c r="D47" s="25">
        <v>573.18000000000006</v>
      </c>
      <c r="E47" s="25">
        <v>547.23</v>
      </c>
      <c r="F47" s="25">
        <v>547.16999999999996</v>
      </c>
      <c r="G47" s="44">
        <v>7172904.0299999993</v>
      </c>
      <c r="H47" s="44">
        <v>570639.37</v>
      </c>
      <c r="I47" s="44">
        <v>592971.87000000011</v>
      </c>
      <c r="J47" s="44">
        <v>583652.73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60">
        <v>0</v>
      </c>
      <c r="H48" s="60">
        <v>0</v>
      </c>
      <c r="I48" s="60">
        <v>0</v>
      </c>
      <c r="J48" s="60">
        <v>0</v>
      </c>
    </row>
    <row r="49" spans="2:10">
      <c r="B49" s="76" t="s">
        <v>81</v>
      </c>
      <c r="C49" s="24">
        <f>C22+C30+C34+C41+C46</f>
        <v>1144065.3369396992</v>
      </c>
      <c r="D49" s="24">
        <f t="shared" ref="D49:I49" si="15">D22+D30+D34+D41+D46</f>
        <v>105562.62177999999</v>
      </c>
      <c r="E49" s="24">
        <f>E22+E30+E34+E41+E46</f>
        <v>149079.23946999997</v>
      </c>
      <c r="F49" s="24">
        <f>F22+F30+F34+F41+F46</f>
        <v>151209.75917900007</v>
      </c>
      <c r="G49" s="45">
        <f>G22+G30+G34+G41+G46</f>
        <v>65911490.276578665</v>
      </c>
      <c r="H49" s="45">
        <f t="shared" si="15"/>
        <v>5630278.6725090854</v>
      </c>
      <c r="I49" s="45">
        <f t="shared" si="15"/>
        <v>6902094.699046432</v>
      </c>
      <c r="J49" s="45">
        <f>J22+J30+J34+J41+J46</f>
        <v>6920898.4472504668</v>
      </c>
    </row>
    <row r="50" spans="2:10">
      <c r="B50" s="76" t="s">
        <v>33</v>
      </c>
      <c r="C50" s="24">
        <f>C18+C22+C30+C34+C41+C46</f>
        <v>1146490.9555396994</v>
      </c>
      <c r="D50" s="24">
        <f t="shared" ref="D50:J50" si="16">D18+D22+D30+D34+D41+D46</f>
        <v>105766.80083999998</v>
      </c>
      <c r="E50" s="24">
        <f t="shared" si="16"/>
        <v>149309.62699999998</v>
      </c>
      <c r="F50" s="24">
        <f t="shared" si="16"/>
        <v>151440.75280900009</v>
      </c>
      <c r="G50" s="45">
        <f>G18+G22+G30+G34+G41+G46</f>
        <v>215857776.34056333</v>
      </c>
      <c r="H50" s="45">
        <f t="shared" si="16"/>
        <v>18176745.44113059</v>
      </c>
      <c r="I50" s="45">
        <f t="shared" si="16"/>
        <v>22790872.692441247</v>
      </c>
      <c r="J50" s="45">
        <f t="shared" si="16"/>
        <v>21612523.308763169</v>
      </c>
    </row>
    <row r="51" spans="2:10">
      <c r="B51" s="76" t="s">
        <v>32</v>
      </c>
      <c r="C51" s="24">
        <f>C18+C22+C30+C34+C41</f>
        <v>1139381.6755396994</v>
      </c>
      <c r="D51" s="24">
        <f t="shared" ref="D51:J51" si="17">D18+D22+D30+D34+D41</f>
        <v>105193.62083999999</v>
      </c>
      <c r="E51" s="24">
        <f t="shared" si="17"/>
        <v>148762.39699999997</v>
      </c>
      <c r="F51" s="24">
        <f t="shared" si="17"/>
        <v>150893.58280900007</v>
      </c>
      <c r="G51" s="45">
        <f>G18+G22+G30+G34+G41</f>
        <v>208684872.31056333</v>
      </c>
      <c r="H51" s="45">
        <f t="shared" si="17"/>
        <v>17606106.071130589</v>
      </c>
      <c r="I51" s="45">
        <f t="shared" si="17"/>
        <v>22197900.822441246</v>
      </c>
      <c r="J51" s="45">
        <f t="shared" si="17"/>
        <v>21028870.578763168</v>
      </c>
    </row>
    <row r="52" spans="2:10">
      <c r="B52" s="80"/>
      <c r="C52" s="80"/>
      <c r="D52" s="80"/>
      <c r="E52" s="80"/>
      <c r="F52" s="80"/>
      <c r="G52" s="80"/>
      <c r="H52" s="80"/>
      <c r="I52" s="80"/>
      <c r="J52" s="80"/>
    </row>
    <row r="53" spans="2:10">
      <c r="B53" s="82" t="s">
        <v>31</v>
      </c>
      <c r="C53" s="82"/>
      <c r="D53" s="82"/>
      <c r="E53" s="82"/>
      <c r="F53" s="82"/>
      <c r="G53" s="82"/>
      <c r="H53" s="82"/>
      <c r="I53" s="82"/>
      <c r="J53" s="82"/>
    </row>
    <row r="54" spans="2:10">
      <c r="B54" s="84"/>
      <c r="C54" s="84" t="s">
        <v>30</v>
      </c>
      <c r="D54" s="84"/>
      <c r="E54" s="84"/>
      <c r="F54" s="84"/>
      <c r="G54" s="83" t="s">
        <v>29</v>
      </c>
      <c r="H54" s="83"/>
      <c r="I54" s="83"/>
      <c r="J54" s="83"/>
    </row>
    <row r="55" spans="2:10" ht="12.75" customHeight="1">
      <c r="B55" s="84"/>
      <c r="C55" s="84" t="s">
        <v>116</v>
      </c>
      <c r="D55" s="85" t="s">
        <v>138</v>
      </c>
      <c r="E55" s="58">
        <v>2023</v>
      </c>
      <c r="F55" s="58">
        <v>2024</v>
      </c>
      <c r="G55" s="84" t="s">
        <v>116</v>
      </c>
      <c r="H55" s="85" t="s">
        <v>138</v>
      </c>
      <c r="I55" s="58">
        <v>2023</v>
      </c>
      <c r="J55" s="58">
        <v>2024</v>
      </c>
    </row>
    <row r="56" spans="2:10">
      <c r="B56" s="84"/>
      <c r="C56" s="84"/>
      <c r="D56" s="85"/>
      <c r="E56" s="58" t="s">
        <v>136</v>
      </c>
      <c r="F56" s="58" t="s">
        <v>139</v>
      </c>
      <c r="G56" s="84"/>
      <c r="H56" s="85"/>
      <c r="I56" s="58" t="s">
        <v>136</v>
      </c>
      <c r="J56" s="58" t="s">
        <v>139</v>
      </c>
    </row>
    <row r="57" spans="2:10">
      <c r="B57" s="84"/>
      <c r="C57" s="58">
        <v>1</v>
      </c>
      <c r="D57" s="58">
        <v>2</v>
      </c>
      <c r="E57" s="58">
        <v>3</v>
      </c>
      <c r="F57" s="58">
        <v>4</v>
      </c>
      <c r="G57" s="58">
        <v>1</v>
      </c>
      <c r="H57" s="58">
        <v>2</v>
      </c>
      <c r="I57" s="58">
        <v>3</v>
      </c>
      <c r="J57" s="58">
        <v>4</v>
      </c>
    </row>
    <row r="58" spans="2:10">
      <c r="B58" s="78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805338.22901500005</v>
      </c>
      <c r="D59" s="3">
        <f t="shared" ref="D59" si="18">D60+D61</f>
        <v>75947.750079999998</v>
      </c>
      <c r="E59" s="3">
        <f t="shared" ref="E59:I59" si="19">E60+E61</f>
        <v>116329.75014999999</v>
      </c>
      <c r="F59" s="3">
        <f>F61+F60</f>
        <v>117903.61001999999</v>
      </c>
      <c r="G59" s="48">
        <f t="shared" si="19"/>
        <v>22031627.520244438</v>
      </c>
      <c r="H59" s="48">
        <f t="shared" si="19"/>
        <v>1962894.9095421908</v>
      </c>
      <c r="I59" s="48">
        <f t="shared" si="19"/>
        <v>2804467.4472995927</v>
      </c>
      <c r="J59" s="48">
        <f>J61+J60</f>
        <v>2816376.6429382158</v>
      </c>
    </row>
    <row r="60" spans="2:10">
      <c r="B60" s="9" t="s">
        <v>26</v>
      </c>
      <c r="C60" s="29">
        <v>62306.614429999994</v>
      </c>
      <c r="D60" s="29">
        <v>4884.2497300000005</v>
      </c>
      <c r="E60" s="29">
        <v>7372.03791</v>
      </c>
      <c r="F60" s="29">
        <v>7654.36708</v>
      </c>
      <c r="G60" s="29">
        <v>4191430.0373805799</v>
      </c>
      <c r="H60" s="29">
        <v>345334.10519937635</v>
      </c>
      <c r="I60" s="29">
        <v>508669.03887737577</v>
      </c>
      <c r="J60" s="49">
        <v>524854.44221488188</v>
      </c>
    </row>
    <row r="61" spans="2:10">
      <c r="B61" s="9" t="s">
        <v>25</v>
      </c>
      <c r="C61" s="29">
        <v>743031.61458500009</v>
      </c>
      <c r="D61" s="29">
        <v>71063.500350000002</v>
      </c>
      <c r="E61" s="29">
        <v>108957.71223999999</v>
      </c>
      <c r="F61" s="29">
        <v>110249.24294</v>
      </c>
      <c r="G61" s="29">
        <v>17840197.482863858</v>
      </c>
      <c r="H61" s="29">
        <v>1617560.8043428145</v>
      </c>
      <c r="I61" s="29">
        <v>2295798.4084222168</v>
      </c>
      <c r="J61" s="49">
        <v>2291522.2007233337</v>
      </c>
    </row>
    <row r="62" spans="2:10" ht="25.5">
      <c r="B62" s="13" t="s">
        <v>24</v>
      </c>
      <c r="C62" s="3">
        <f t="shared" ref="C62:I62" si="20">C63+C64</f>
        <v>42630.64284</v>
      </c>
      <c r="D62" s="3">
        <f t="shared" si="20"/>
        <v>3544.6688800000002</v>
      </c>
      <c r="E62" s="3">
        <f t="shared" si="20"/>
        <v>3836.2642299999998</v>
      </c>
      <c r="F62" s="3">
        <f>F64+F63</f>
        <v>3837.7116000000005</v>
      </c>
      <c r="G62" s="48">
        <f t="shared" si="20"/>
        <v>91539295.996019304</v>
      </c>
      <c r="H62" s="48">
        <f t="shared" si="20"/>
        <v>7327328.1759090135</v>
      </c>
      <c r="I62" s="48">
        <f t="shared" si="20"/>
        <v>9388620.2326598093</v>
      </c>
      <c r="J62" s="48">
        <f>J64+J63</f>
        <v>9123992.6287656445</v>
      </c>
    </row>
    <row r="63" spans="2:10">
      <c r="B63" s="4" t="s">
        <v>23</v>
      </c>
      <c r="C63" s="29">
        <v>10703.78211</v>
      </c>
      <c r="D63" s="29">
        <v>889.79087000000004</v>
      </c>
      <c r="E63" s="29">
        <v>1050.95911</v>
      </c>
      <c r="F63" s="29">
        <v>1024.8539800000001</v>
      </c>
      <c r="G63" s="32">
        <v>53506133.243981913</v>
      </c>
      <c r="H63" s="32">
        <v>4089461.7984197787</v>
      </c>
      <c r="I63" s="29">
        <v>4862569.7050619908</v>
      </c>
      <c r="J63" s="32">
        <v>4760850.8722226471</v>
      </c>
    </row>
    <row r="64" spans="2:10">
      <c r="B64" s="4" t="s">
        <v>22</v>
      </c>
      <c r="C64" s="29">
        <v>31926.860730000004</v>
      </c>
      <c r="D64" s="29">
        <v>2654.8780099999999</v>
      </c>
      <c r="E64" s="29">
        <v>2785.30512</v>
      </c>
      <c r="F64" s="29">
        <v>2812.8576200000002</v>
      </c>
      <c r="G64" s="32">
        <v>38033162.752037399</v>
      </c>
      <c r="H64" s="32">
        <v>3237866.3774892348</v>
      </c>
      <c r="I64" s="32">
        <v>4526050.5275978195</v>
      </c>
      <c r="J64" s="32">
        <v>4363141.7565429974</v>
      </c>
    </row>
    <row r="65" spans="2:10">
      <c r="B65" s="78" t="s">
        <v>21</v>
      </c>
      <c r="C65" s="12"/>
      <c r="D65" s="12"/>
      <c r="E65" s="6"/>
      <c r="F65" s="6"/>
      <c r="G65" s="50"/>
      <c r="H65" s="50"/>
      <c r="I65" s="47"/>
      <c r="J65" s="47"/>
    </row>
    <row r="66" spans="2:10">
      <c r="B66" s="9" t="s">
        <v>20</v>
      </c>
      <c r="C66" s="3">
        <f t="shared" ref="C66:I66" si="21">C67+C68+C69</f>
        <v>69468.866049999997</v>
      </c>
      <c r="D66" s="3">
        <f>D67+D68+D69</f>
        <v>5750.3705800000007</v>
      </c>
      <c r="E66" s="3">
        <f t="shared" si="21"/>
        <v>5463.5969799999993</v>
      </c>
      <c r="F66" s="3">
        <f>F69+F68+F67</f>
        <v>5304.0036</v>
      </c>
      <c r="G66" s="48">
        <f t="shared" si="21"/>
        <v>3305008.3533298518</v>
      </c>
      <c r="H66" s="48">
        <f t="shared" si="21"/>
        <v>272142.31751308695</v>
      </c>
      <c r="I66" s="48">
        <f t="shared" si="21"/>
        <v>269288.49492360099</v>
      </c>
      <c r="J66" s="48">
        <f>J69+J68+J67</f>
        <v>260646.85118589507</v>
      </c>
    </row>
    <row r="67" spans="2:10">
      <c r="B67" s="9" t="s">
        <v>19</v>
      </c>
      <c r="C67" s="31">
        <v>88.366239999999991</v>
      </c>
      <c r="D67" s="29">
        <v>8.1257099999999998</v>
      </c>
      <c r="E67" s="29">
        <v>8.1892399999999999</v>
      </c>
      <c r="F67" s="29">
        <v>8.2637099999999997</v>
      </c>
      <c r="G67" s="29">
        <v>4296.3519340679995</v>
      </c>
      <c r="H67" s="29">
        <v>385.49509337400002</v>
      </c>
      <c r="I67" s="29">
        <v>404.96068406099999</v>
      </c>
      <c r="J67" s="32">
        <v>403.68014972400005</v>
      </c>
    </row>
    <row r="68" spans="2:10">
      <c r="B68" s="9" t="s">
        <v>18</v>
      </c>
      <c r="C68" s="31">
        <v>68975.176149999999</v>
      </c>
      <c r="D68" s="29">
        <v>5709.48261</v>
      </c>
      <c r="E68" s="29">
        <v>5428.4703499999996</v>
      </c>
      <c r="F68" s="29">
        <v>5270.1772899999996</v>
      </c>
      <c r="G68" s="29">
        <v>3286748.7004480017</v>
      </c>
      <c r="H68" s="29">
        <v>270595.34365441796</v>
      </c>
      <c r="I68" s="29">
        <v>267842.50358279201</v>
      </c>
      <c r="J68" s="32">
        <v>259227.16913322703</v>
      </c>
    </row>
    <row r="69" spans="2:10">
      <c r="B69" s="9" t="s">
        <v>17</v>
      </c>
      <c r="C69" s="31">
        <v>405.32366000000002</v>
      </c>
      <c r="D69" s="29">
        <v>32.762259999999998</v>
      </c>
      <c r="E69" s="29">
        <v>26.937390000000001</v>
      </c>
      <c r="F69" s="29">
        <v>25.5626</v>
      </c>
      <c r="G69" s="29">
        <v>13963.300947782156</v>
      </c>
      <c r="H69" s="29">
        <v>1161.4787652950001</v>
      </c>
      <c r="I69" s="29">
        <v>1041.030656748</v>
      </c>
      <c r="J69" s="32">
        <v>1016.0019029440258</v>
      </c>
    </row>
    <row r="70" spans="2:10" s="19" customFormat="1">
      <c r="B70" s="11" t="s">
        <v>16</v>
      </c>
      <c r="C70" s="3">
        <f t="shared" ref="C70:H70" si="22">C71+C72</f>
        <v>27.734020000000001</v>
      </c>
      <c r="D70" s="3">
        <f t="shared" si="22"/>
        <v>2.4365700000000001</v>
      </c>
      <c r="E70" s="3">
        <f>E71+E72</f>
        <v>0.66251000000000004</v>
      </c>
      <c r="F70" s="3">
        <f>F72+F71</f>
        <v>0.65467000000000009</v>
      </c>
      <c r="G70" s="48">
        <f t="shared" si="22"/>
        <v>278.11783510739997</v>
      </c>
      <c r="H70" s="48">
        <f t="shared" si="22"/>
        <v>23.877441896000001</v>
      </c>
      <c r="I70" s="48">
        <f>I71+I72</f>
        <v>6.4165980999999999</v>
      </c>
      <c r="J70" s="48">
        <f>J72+J71</f>
        <v>6.2228220369999994</v>
      </c>
    </row>
    <row r="71" spans="2:10" s="65" customFormat="1">
      <c r="B71" s="18" t="s">
        <v>15</v>
      </c>
      <c r="C71" s="66">
        <v>27.406140000000001</v>
      </c>
      <c r="D71" s="66">
        <v>2.4205399999999999</v>
      </c>
      <c r="E71" s="29">
        <v>0.66002000000000005</v>
      </c>
      <c r="F71" s="29">
        <v>0.63943000000000005</v>
      </c>
      <c r="G71" s="67">
        <v>276.10742877199999</v>
      </c>
      <c r="H71" s="67">
        <v>23.806551396</v>
      </c>
      <c r="I71" s="49">
        <v>6.4043095999999995</v>
      </c>
      <c r="J71" s="49">
        <v>6.1194401369999998</v>
      </c>
    </row>
    <row r="72" spans="2:10">
      <c r="B72" s="9" t="s">
        <v>14</v>
      </c>
      <c r="C72" s="29">
        <v>0.32787999999999995</v>
      </c>
      <c r="D72" s="29">
        <v>1.6029999999999999E-2</v>
      </c>
      <c r="E72" s="29">
        <v>2.49E-3</v>
      </c>
      <c r="F72" s="29">
        <v>1.524E-2</v>
      </c>
      <c r="G72" s="51">
        <v>2.0104063353999999</v>
      </c>
      <c r="H72" s="51">
        <v>7.0890499999999995E-2</v>
      </c>
      <c r="I72" s="49">
        <v>1.2288500000000001E-2</v>
      </c>
      <c r="J72" s="49">
        <v>0.1033819</v>
      </c>
    </row>
    <row r="73" spans="2:10">
      <c r="B73" s="10" t="s">
        <v>13</v>
      </c>
      <c r="C73" s="3">
        <f t="shared" ref="C73:J73" si="23">C74</f>
        <v>12375.158400000002</v>
      </c>
      <c r="D73" s="3">
        <f t="shared" si="23"/>
        <v>963.46000000000015</v>
      </c>
      <c r="E73" s="3">
        <f t="shared" si="23"/>
        <v>929.5100000000001</v>
      </c>
      <c r="F73" s="3">
        <f t="shared" si="23"/>
        <v>839.66</v>
      </c>
      <c r="G73" s="48">
        <f t="shared" si="23"/>
        <v>333965.68955865002</v>
      </c>
      <c r="H73" s="48">
        <f t="shared" si="23"/>
        <v>26202.859999999993</v>
      </c>
      <c r="I73" s="48">
        <f t="shared" si="23"/>
        <v>24592.059999999998</v>
      </c>
      <c r="J73" s="48">
        <f t="shared" si="23"/>
        <v>22350.879999999997</v>
      </c>
    </row>
    <row r="74" spans="2:10" s="8" customFormat="1">
      <c r="B74" s="9" t="s">
        <v>12</v>
      </c>
      <c r="C74" s="29">
        <v>12375.158400000002</v>
      </c>
      <c r="D74" s="29">
        <v>963.46000000000015</v>
      </c>
      <c r="E74" s="29">
        <v>929.5100000000001</v>
      </c>
      <c r="F74" s="29">
        <v>839.66</v>
      </c>
      <c r="G74" s="44">
        <v>333965.68955865002</v>
      </c>
      <c r="H74" s="44">
        <v>26202.859999999993</v>
      </c>
      <c r="I74" s="44">
        <v>24592.059999999998</v>
      </c>
      <c r="J74" s="44">
        <v>22350.879999999997</v>
      </c>
    </row>
    <row r="75" spans="2:10" s="8" customFormat="1">
      <c r="B75" s="81"/>
      <c r="C75" s="81"/>
      <c r="D75" s="81"/>
      <c r="E75" s="81"/>
      <c r="F75" s="81"/>
    </row>
    <row r="76" spans="2:10">
      <c r="B76" s="82" t="s">
        <v>11</v>
      </c>
      <c r="C76" s="82"/>
      <c r="D76" s="82"/>
      <c r="E76" s="82"/>
      <c r="F76" s="82"/>
      <c r="G76" s="1"/>
      <c r="H76" s="1"/>
      <c r="I76" s="1"/>
      <c r="J76" s="1"/>
    </row>
    <row r="77" spans="2:10" ht="12.75" customHeight="1">
      <c r="B77" s="84"/>
      <c r="C77" s="84" t="s">
        <v>117</v>
      </c>
      <c r="D77" s="85" t="s">
        <v>138</v>
      </c>
      <c r="E77" s="58">
        <v>2023</v>
      </c>
      <c r="F77" s="58">
        <v>2024</v>
      </c>
      <c r="G77" s="1"/>
      <c r="H77" s="1"/>
      <c r="I77" s="1"/>
      <c r="J77" s="1"/>
    </row>
    <row r="78" spans="2:10">
      <c r="B78" s="84"/>
      <c r="C78" s="84"/>
      <c r="D78" s="85"/>
      <c r="E78" s="58" t="s">
        <v>136</v>
      </c>
      <c r="F78" s="58" t="s">
        <v>139</v>
      </c>
      <c r="G78" s="1"/>
      <c r="H78" s="1"/>
      <c r="I78" s="1"/>
      <c r="J78" s="1"/>
    </row>
    <row r="79" spans="2:10">
      <c r="B79" s="84"/>
      <c r="C79" s="58">
        <v>1</v>
      </c>
      <c r="D79" s="58">
        <v>2</v>
      </c>
      <c r="E79" s="58">
        <v>3</v>
      </c>
      <c r="F79" s="58">
        <v>4</v>
      </c>
      <c r="G79" s="1"/>
      <c r="H79" s="1"/>
      <c r="I79" s="1"/>
      <c r="J79" s="1"/>
    </row>
    <row r="80" spans="2:10">
      <c r="B80" s="78" t="s">
        <v>10</v>
      </c>
      <c r="C80" s="6"/>
      <c r="D80" s="6"/>
      <c r="E80" s="6"/>
      <c r="F80" s="6"/>
      <c r="G80" s="1"/>
      <c r="H80" s="1"/>
      <c r="I80" s="1"/>
      <c r="J80" s="1"/>
    </row>
    <row r="81" spans="2:10">
      <c r="B81" s="69" t="s">
        <v>9</v>
      </c>
      <c r="C81" s="3">
        <f>C82+C83</f>
        <v>10465.62002</v>
      </c>
      <c r="D81" s="3">
        <f>D82+D83</f>
        <v>10280.331170000001</v>
      </c>
      <c r="E81" s="3">
        <f t="shared" ref="E81" si="24">E82+E83</f>
        <v>10587.85305</v>
      </c>
      <c r="F81" s="3">
        <f>F83+F82</f>
        <v>10570.656870000001</v>
      </c>
      <c r="G81" s="1"/>
      <c r="H81" s="1"/>
      <c r="I81" s="1"/>
      <c r="J81" s="1"/>
    </row>
    <row r="82" spans="2:10">
      <c r="B82" s="4" t="s">
        <v>8</v>
      </c>
      <c r="C82" s="37">
        <v>853.03237999999999</v>
      </c>
      <c r="D82" s="37">
        <v>824.52029000000005</v>
      </c>
      <c r="E82" s="31">
        <v>979.04611</v>
      </c>
      <c r="F82" s="31">
        <v>995.00256999999999</v>
      </c>
      <c r="G82" s="1"/>
      <c r="H82" s="1"/>
      <c r="I82" s="1"/>
      <c r="J82" s="1"/>
    </row>
    <row r="83" spans="2:10">
      <c r="B83" s="4" t="s">
        <v>7</v>
      </c>
      <c r="C83" s="37">
        <v>9612.5876399999997</v>
      </c>
      <c r="D83" s="37">
        <v>9455.8108800000009</v>
      </c>
      <c r="E83" s="37">
        <v>9608.8069400000004</v>
      </c>
      <c r="F83" s="31">
        <v>9575.6543000000001</v>
      </c>
      <c r="G83" s="1"/>
      <c r="H83" s="1"/>
      <c r="I83" s="1"/>
      <c r="J83" s="1"/>
    </row>
    <row r="84" spans="2:10">
      <c r="B84" s="68" t="s">
        <v>6</v>
      </c>
      <c r="C84" s="3">
        <f t="shared" ref="C84:E84" si="25">C85+C86</f>
        <v>16185.220379999999</v>
      </c>
      <c r="D84" s="3">
        <f t="shared" si="25"/>
        <v>16029.291950000001</v>
      </c>
      <c r="E84" s="3">
        <f t="shared" si="25"/>
        <v>17544.339370000002</v>
      </c>
      <c r="F84" s="3">
        <f>F86+F85</f>
        <v>17676.25747</v>
      </c>
      <c r="G84" s="1"/>
      <c r="H84" s="1"/>
      <c r="I84" s="1"/>
      <c r="J84" s="1"/>
    </row>
    <row r="85" spans="2:10">
      <c r="B85" s="5" t="s">
        <v>5</v>
      </c>
      <c r="C85" s="37">
        <v>13384.65346</v>
      </c>
      <c r="D85" s="37">
        <v>13244.338250000001</v>
      </c>
      <c r="E85" s="37">
        <v>14293.00822</v>
      </c>
      <c r="F85" s="37">
        <v>14396.9385</v>
      </c>
      <c r="G85" s="1"/>
      <c r="H85" s="1"/>
      <c r="I85" s="1"/>
      <c r="J85" s="1"/>
    </row>
    <row r="86" spans="2:10">
      <c r="B86" s="5" t="s">
        <v>4</v>
      </c>
      <c r="C86" s="37">
        <v>2800.5669200000002</v>
      </c>
      <c r="D86" s="37">
        <v>2784.9537</v>
      </c>
      <c r="E86" s="37">
        <v>3251.33115</v>
      </c>
      <c r="F86" s="37">
        <v>3279.3189699999998</v>
      </c>
      <c r="G86" s="1"/>
      <c r="H86" s="1"/>
      <c r="I86" s="1"/>
      <c r="J86" s="1"/>
    </row>
    <row r="87" spans="2:10">
      <c r="B87" s="16" t="s">
        <v>78</v>
      </c>
      <c r="C87" s="3">
        <f t="shared" ref="C87:D87" si="26">C88+C89</f>
        <v>2.58534</v>
      </c>
      <c r="D87" s="3">
        <f t="shared" si="26"/>
        <v>2.5769300000000004</v>
      </c>
      <c r="E87" s="3">
        <f>E88+E89</f>
        <v>2.5790099999999998</v>
      </c>
      <c r="F87" s="3">
        <f>F88+F89</f>
        <v>2.5761700000000003</v>
      </c>
      <c r="G87" s="1"/>
      <c r="H87" s="1"/>
      <c r="I87" s="1"/>
      <c r="J87" s="1"/>
    </row>
    <row r="88" spans="2:10">
      <c r="B88" s="4" t="s">
        <v>79</v>
      </c>
      <c r="C88" s="34">
        <v>2.22743</v>
      </c>
      <c r="D88" s="34">
        <v>2.2081400000000002</v>
      </c>
      <c r="E88" s="34">
        <v>2.23827</v>
      </c>
      <c r="F88" s="31">
        <v>2.2361300000000002</v>
      </c>
      <c r="G88" s="1"/>
      <c r="H88" s="1"/>
      <c r="I88" s="1"/>
      <c r="J88" s="1"/>
    </row>
    <row r="89" spans="2:10">
      <c r="B89" s="4" t="s">
        <v>3</v>
      </c>
      <c r="C89" s="34">
        <v>0.35791000000000001</v>
      </c>
      <c r="D89" s="31">
        <v>0.36879000000000001</v>
      </c>
      <c r="E89" s="31">
        <v>0.34073999999999999</v>
      </c>
      <c r="F89" s="31">
        <v>0.34004000000000001</v>
      </c>
      <c r="G89" s="1"/>
      <c r="H89" s="1"/>
      <c r="I89" s="1"/>
      <c r="J89" s="1"/>
    </row>
    <row r="90" spans="2:10">
      <c r="B90" s="11" t="s">
        <v>2</v>
      </c>
      <c r="C90" s="20">
        <v>16.105560000000001</v>
      </c>
      <c r="D90" s="20">
        <v>14.745480000000001</v>
      </c>
      <c r="E90" s="20">
        <v>16.885580000000001</v>
      </c>
      <c r="F90" s="20">
        <v>17.60454</v>
      </c>
      <c r="G90" s="1"/>
      <c r="H90" s="1"/>
      <c r="I90" s="1"/>
      <c r="J90" s="1"/>
    </row>
    <row r="91" spans="2:10">
      <c r="B91" s="16" t="s">
        <v>1</v>
      </c>
      <c r="C91" s="20">
        <v>77.895120000000006</v>
      </c>
      <c r="D91" s="20">
        <v>76.574119999999994</v>
      </c>
      <c r="E91" s="20">
        <v>85.674040000000005</v>
      </c>
      <c r="F91" s="20">
        <v>85.932259999999999</v>
      </c>
      <c r="G91" s="1"/>
      <c r="H91" s="1"/>
      <c r="I91" s="1"/>
      <c r="J91" s="1"/>
    </row>
    <row r="92" spans="2:10">
      <c r="B92" s="11" t="s">
        <v>0</v>
      </c>
      <c r="C92" s="20">
        <v>53.820439999999998</v>
      </c>
      <c r="D92" s="20">
        <v>50.574939999999998</v>
      </c>
      <c r="E92" s="20">
        <v>59.568840000000002</v>
      </c>
      <c r="F92" s="20">
        <v>60.037370000000003</v>
      </c>
      <c r="G92" s="1"/>
      <c r="H92" s="1"/>
      <c r="I92" s="1"/>
      <c r="J92" s="1"/>
    </row>
    <row r="93" spans="2:10">
      <c r="B93" s="11" t="s">
        <v>70</v>
      </c>
      <c r="C93" s="20">
        <v>2563.7676000000001</v>
      </c>
      <c r="D93" s="20">
        <v>2442.34238</v>
      </c>
      <c r="E93" s="20">
        <v>3170.6566699999998</v>
      </c>
      <c r="F93" s="20">
        <v>3213.7927399999999</v>
      </c>
      <c r="G93" s="1"/>
      <c r="H93" s="1"/>
      <c r="I93" s="1"/>
      <c r="J93" s="1"/>
    </row>
    <row r="94" spans="2:10">
      <c r="B94" s="94"/>
      <c r="C94" s="94"/>
      <c r="D94" s="94"/>
      <c r="E94" s="94"/>
      <c r="F94" s="94"/>
      <c r="G94" s="1"/>
      <c r="H94" s="1"/>
      <c r="I94" s="1"/>
      <c r="J94" s="1"/>
    </row>
    <row r="95" spans="2:10">
      <c r="B95" s="82" t="s">
        <v>94</v>
      </c>
      <c r="C95" s="82"/>
      <c r="D95" s="82"/>
      <c r="E95" s="82"/>
      <c r="F95" s="82"/>
      <c r="G95" s="1"/>
      <c r="H95" s="1"/>
      <c r="I95" s="1"/>
      <c r="J95" s="1"/>
    </row>
    <row r="96" spans="2:10" ht="24.75" customHeight="1">
      <c r="B96" s="57"/>
      <c r="C96" s="93" t="s">
        <v>95</v>
      </c>
      <c r="D96" s="93"/>
      <c r="E96" s="93"/>
      <c r="F96" s="93"/>
      <c r="G96" s="1"/>
      <c r="H96" s="1"/>
      <c r="I96" s="1"/>
      <c r="J96" s="1"/>
    </row>
    <row r="97" spans="2:11">
      <c r="B97" s="88"/>
      <c r="C97" s="88" t="s">
        <v>30</v>
      </c>
      <c r="D97" s="88"/>
      <c r="E97" s="88" t="s">
        <v>29</v>
      </c>
      <c r="F97" s="88"/>
      <c r="G97" s="1"/>
      <c r="H97" s="1"/>
      <c r="I97" s="1"/>
      <c r="J97" s="1"/>
    </row>
    <row r="98" spans="2:11">
      <c r="B98" s="88"/>
      <c r="C98" s="59">
        <v>2023</v>
      </c>
      <c r="D98" s="59">
        <v>2024</v>
      </c>
      <c r="E98" s="59">
        <v>2023</v>
      </c>
      <c r="F98" s="59">
        <v>2024</v>
      </c>
      <c r="G98" s="1"/>
      <c r="H98" s="1"/>
      <c r="I98" s="1"/>
      <c r="J98" s="1"/>
    </row>
    <row r="99" spans="2:11" s="21" customFormat="1">
      <c r="B99" s="88"/>
      <c r="C99" s="59" t="s">
        <v>136</v>
      </c>
      <c r="D99" s="59" t="s">
        <v>139</v>
      </c>
      <c r="E99" s="59" t="s">
        <v>136</v>
      </c>
      <c r="F99" s="59" t="s">
        <v>139</v>
      </c>
      <c r="G99" s="1"/>
      <c r="H99" s="1"/>
      <c r="I99" s="1"/>
      <c r="J99" s="1"/>
      <c r="K99" s="1"/>
    </row>
    <row r="100" spans="2:11" s="21" customFormat="1">
      <c r="B100" s="11" t="s">
        <v>96</v>
      </c>
      <c r="C100" s="24">
        <f t="shared" ref="C100" si="27">C101+C104</f>
        <v>96.237830000000002</v>
      </c>
      <c r="D100" s="24">
        <f t="shared" ref="D100" si="28">D101+D104</f>
        <v>90.586709999999997</v>
      </c>
      <c r="E100" s="45">
        <f>E101+E104</f>
        <v>7811.8901155181666</v>
      </c>
      <c r="F100" s="45">
        <f>F101+F104</f>
        <v>7537.5412139393811</v>
      </c>
      <c r="G100" s="1"/>
      <c r="H100" s="1"/>
      <c r="I100" s="1"/>
      <c r="J100" s="1"/>
      <c r="K100" s="1"/>
    </row>
    <row r="101" spans="2:11" s="21" customFormat="1">
      <c r="B101" s="11" t="s">
        <v>97</v>
      </c>
      <c r="C101" s="24">
        <f t="shared" ref="C101" si="29">C102+C103</f>
        <v>60.65719</v>
      </c>
      <c r="D101" s="24">
        <f t="shared" ref="D101" si="30">D102+D103</f>
        <v>56.328019999999995</v>
      </c>
      <c r="E101" s="45">
        <f t="shared" ref="E101" si="31">E102+E103</f>
        <v>5646.4905258428344</v>
      </c>
      <c r="F101" s="45">
        <f t="shared" ref="F101" si="32">F102+F103</f>
        <v>5411.3467210335193</v>
      </c>
      <c r="G101" s="1"/>
      <c r="H101" s="1"/>
      <c r="I101" s="1"/>
      <c r="J101" s="1"/>
      <c r="K101" s="1"/>
    </row>
    <row r="102" spans="2:11">
      <c r="B102" s="9" t="s">
        <v>98</v>
      </c>
      <c r="C102" s="55">
        <v>23.740659999999998</v>
      </c>
      <c r="D102" s="55">
        <v>20.906479999999998</v>
      </c>
      <c r="E102" s="53">
        <v>1780.4424651197216</v>
      </c>
      <c r="F102" s="53">
        <v>1625.7401991309409</v>
      </c>
      <c r="G102" s="1"/>
      <c r="H102" s="1"/>
      <c r="I102" s="1"/>
      <c r="J102" s="1"/>
    </row>
    <row r="103" spans="2:11">
      <c r="B103" s="9" t="s">
        <v>99</v>
      </c>
      <c r="C103" s="55">
        <v>36.916530000000002</v>
      </c>
      <c r="D103" s="55">
        <v>35.42154</v>
      </c>
      <c r="E103" s="53">
        <v>3866.0480607231125</v>
      </c>
      <c r="F103" s="53">
        <v>3785.6065219025782</v>
      </c>
      <c r="G103" s="1"/>
      <c r="H103" s="1"/>
      <c r="I103" s="1"/>
      <c r="J103" s="1"/>
    </row>
    <row r="104" spans="2:11">
      <c r="B104" s="11" t="s">
        <v>7</v>
      </c>
      <c r="C104" s="24">
        <f t="shared" ref="C104:D104" si="33">C105+C106</f>
        <v>35.580640000000002</v>
      </c>
      <c r="D104" s="24">
        <f t="shared" si="33"/>
        <v>34.258690000000001</v>
      </c>
      <c r="E104" s="45">
        <f t="shared" ref="E104:F104" si="34">E105+E106</f>
        <v>2165.3995896753322</v>
      </c>
      <c r="F104" s="45">
        <f t="shared" si="34"/>
        <v>2126.1944929058618</v>
      </c>
      <c r="G104" s="1"/>
      <c r="H104" s="1"/>
      <c r="I104" s="1"/>
      <c r="J104" s="1"/>
    </row>
    <row r="105" spans="2:11">
      <c r="B105" s="9" t="s">
        <v>100</v>
      </c>
      <c r="C105" s="55">
        <v>15.536339999999999</v>
      </c>
      <c r="D105" s="55">
        <v>14.65943</v>
      </c>
      <c r="E105" s="53">
        <v>743.84234756783633</v>
      </c>
      <c r="F105" s="53">
        <v>728.64972418555885</v>
      </c>
      <c r="G105" s="1"/>
      <c r="H105" s="1"/>
      <c r="I105" s="1"/>
      <c r="J105" s="1"/>
    </row>
    <row r="106" spans="2:11">
      <c r="B106" s="18" t="s">
        <v>101</v>
      </c>
      <c r="C106" s="55">
        <v>20.0443</v>
      </c>
      <c r="D106" s="55">
        <v>19.599260000000001</v>
      </c>
      <c r="E106" s="53">
        <v>1421.5572421074958</v>
      </c>
      <c r="F106" s="53">
        <v>1397.5447687203032</v>
      </c>
      <c r="G106" s="1"/>
      <c r="H106" s="1"/>
      <c r="I106" s="1"/>
      <c r="J106" s="1"/>
    </row>
    <row r="107" spans="2:11">
      <c r="B107" s="11" t="s">
        <v>102</v>
      </c>
      <c r="C107" s="24">
        <f t="shared" ref="C107:D107" si="35">C108+C109</f>
        <v>28.589760000000002</v>
      </c>
      <c r="D107" s="24">
        <f t="shared" si="35"/>
        <v>25.10942</v>
      </c>
      <c r="E107" s="45">
        <f t="shared" ref="E107:F107" si="36">E108+E109</f>
        <v>1157.167488972181</v>
      </c>
      <c r="F107" s="45">
        <f t="shared" si="36"/>
        <v>1110.8274869418474</v>
      </c>
      <c r="G107" s="1"/>
      <c r="H107" s="1"/>
      <c r="I107" s="1"/>
      <c r="J107" s="1"/>
    </row>
    <row r="108" spans="2:11">
      <c r="B108" s="54" t="s">
        <v>103</v>
      </c>
      <c r="C108" s="63">
        <v>24.80808</v>
      </c>
      <c r="D108" s="55">
        <v>21.403289999999998</v>
      </c>
      <c r="E108" s="51">
        <v>908.69204879269807</v>
      </c>
      <c r="F108" s="53">
        <v>826.76709483198522</v>
      </c>
      <c r="G108" s="1"/>
      <c r="H108" s="1"/>
      <c r="I108" s="1"/>
      <c r="J108" s="1"/>
    </row>
    <row r="109" spans="2:11">
      <c r="B109" s="9" t="s">
        <v>104</v>
      </c>
      <c r="C109" s="63">
        <v>3.7816800000000002</v>
      </c>
      <c r="D109" s="55">
        <v>3.7061299999999999</v>
      </c>
      <c r="E109" s="51">
        <v>248.47544017948283</v>
      </c>
      <c r="F109" s="53">
        <v>284.06039210986205</v>
      </c>
      <c r="G109" s="1"/>
      <c r="H109" s="1"/>
      <c r="I109" s="1"/>
      <c r="J109" s="1"/>
    </row>
    <row r="110" spans="2:11">
      <c r="B110" s="11" t="s">
        <v>105</v>
      </c>
      <c r="C110" s="24">
        <f t="shared" ref="C110" si="37">C111+C112+C113</f>
        <v>7.8510099999999996</v>
      </c>
      <c r="D110" s="24">
        <f>D111+D112+D113</f>
        <v>6.4852799999999995</v>
      </c>
      <c r="E110" s="45">
        <f t="shared" ref="E110:F110" si="38">E111+E112+E113</f>
        <v>1933.9965127209789</v>
      </c>
      <c r="F110" s="45">
        <f t="shared" si="38"/>
        <v>1825.6042844446406</v>
      </c>
      <c r="G110" s="1"/>
      <c r="H110" s="1"/>
      <c r="I110" s="1"/>
      <c r="J110" s="1"/>
    </row>
    <row r="111" spans="2:11">
      <c r="B111" s="9" t="s">
        <v>106</v>
      </c>
      <c r="C111" s="55">
        <v>0.51846999999999999</v>
      </c>
      <c r="D111" s="55">
        <v>0.35415000000000002</v>
      </c>
      <c r="E111" s="53">
        <v>101.80592325931974</v>
      </c>
      <c r="F111" s="53">
        <v>61.551199970907938</v>
      </c>
      <c r="G111" s="1"/>
      <c r="H111" s="1"/>
      <c r="I111" s="1"/>
      <c r="J111" s="1"/>
    </row>
    <row r="112" spans="2:11">
      <c r="B112" s="9" t="s">
        <v>107</v>
      </c>
      <c r="C112" s="55">
        <v>5.3401100000000001</v>
      </c>
      <c r="D112" s="55">
        <v>4.3782100000000002</v>
      </c>
      <c r="E112" s="53">
        <v>1112.992400532595</v>
      </c>
      <c r="F112" s="53">
        <v>873.87747931251795</v>
      </c>
      <c r="G112" s="1"/>
      <c r="H112" s="1"/>
      <c r="I112" s="1"/>
      <c r="J112" s="1"/>
    </row>
    <row r="113" spans="2:10">
      <c r="B113" s="18" t="s">
        <v>108</v>
      </c>
      <c r="C113" s="63">
        <v>1.9924299999999999</v>
      </c>
      <c r="D113" s="55">
        <v>1.75292</v>
      </c>
      <c r="E113" s="51">
        <v>719.19818892906426</v>
      </c>
      <c r="F113" s="53">
        <v>890.17560516121466</v>
      </c>
      <c r="G113" s="1"/>
      <c r="H113" s="1"/>
      <c r="I113" s="1"/>
      <c r="J113" s="1"/>
    </row>
    <row r="114" spans="2:10">
      <c r="B114" s="14" t="s">
        <v>109</v>
      </c>
      <c r="C114" s="24">
        <f t="shared" ref="C114:D114" si="39">C100+C107+C110</f>
        <v>132.67859999999999</v>
      </c>
      <c r="D114" s="24">
        <f t="shared" si="39"/>
        <v>122.18141</v>
      </c>
      <c r="E114" s="45">
        <f t="shared" ref="E114:F114" si="40">E100+E107+E110</f>
        <v>10903.054117211326</v>
      </c>
      <c r="F114" s="45">
        <f t="shared" si="40"/>
        <v>10473.972985325869</v>
      </c>
      <c r="G114" s="1"/>
      <c r="H114" s="1"/>
      <c r="I114" s="1"/>
      <c r="J114" s="1"/>
    </row>
    <row r="115" spans="2:10">
      <c r="B115" s="90"/>
      <c r="C115" s="91"/>
      <c r="D115" s="91"/>
      <c r="E115" s="91"/>
      <c r="F115" s="92"/>
      <c r="G115" s="1"/>
      <c r="H115" s="1"/>
      <c r="I115" s="1"/>
      <c r="J115" s="1"/>
    </row>
    <row r="116" spans="2:10">
      <c r="B116" s="82" t="s">
        <v>110</v>
      </c>
      <c r="C116" s="82"/>
      <c r="D116" s="82"/>
      <c r="E116" s="82"/>
      <c r="F116" s="82"/>
      <c r="G116" s="1"/>
      <c r="H116" s="1"/>
      <c r="I116" s="1"/>
      <c r="J116" s="1"/>
    </row>
    <row r="117" spans="2:10" ht="60">
      <c r="B117" s="73"/>
      <c r="C117" s="74" t="s">
        <v>82</v>
      </c>
      <c r="D117" s="74" t="s">
        <v>83</v>
      </c>
      <c r="E117" s="75" t="s">
        <v>84</v>
      </c>
      <c r="F117" s="75" t="s">
        <v>85</v>
      </c>
      <c r="G117" s="1"/>
      <c r="H117" s="1"/>
      <c r="I117" s="1"/>
      <c r="J117" s="1"/>
    </row>
    <row r="118" spans="2:10">
      <c r="B118" s="70" t="s">
        <v>87</v>
      </c>
      <c r="C118" s="71">
        <v>1.7149000000000001</v>
      </c>
      <c r="D118" s="72">
        <v>249.42306497617002</v>
      </c>
      <c r="E118" s="71">
        <v>58177.40870604699</v>
      </c>
      <c r="F118" s="71" t="s">
        <v>86</v>
      </c>
      <c r="G118" s="1"/>
      <c r="H118" s="1"/>
      <c r="I118" s="1"/>
      <c r="J118" s="1"/>
    </row>
    <row r="119" spans="2:10">
      <c r="B119" s="70" t="s">
        <v>88</v>
      </c>
      <c r="C119" s="71">
        <v>1.7935700000000001</v>
      </c>
      <c r="D119" s="72">
        <v>219.73065952300001</v>
      </c>
      <c r="E119" s="71">
        <v>59533.352938552714</v>
      </c>
      <c r="F119" s="71" t="s">
        <v>86</v>
      </c>
      <c r="G119" s="1"/>
      <c r="H119" s="1"/>
      <c r="I119" s="1"/>
      <c r="J119" s="1"/>
    </row>
    <row r="120" spans="2:10">
      <c r="B120" s="70" t="s">
        <v>89</v>
      </c>
      <c r="C120" s="71">
        <v>2.05952</v>
      </c>
      <c r="D120" s="72">
        <v>257.04292809999998</v>
      </c>
      <c r="E120" s="71">
        <v>50620.685846127701</v>
      </c>
      <c r="F120" s="71" t="s">
        <v>90</v>
      </c>
      <c r="G120" s="1"/>
      <c r="H120" s="1"/>
      <c r="I120" s="1"/>
      <c r="J120" s="1"/>
    </row>
    <row r="121" spans="2:10">
      <c r="B121" s="70" t="s">
        <v>92</v>
      </c>
      <c r="C121" s="71">
        <v>1.5362199999999999</v>
      </c>
      <c r="D121" s="72">
        <v>204.26315059999999</v>
      </c>
      <c r="E121" s="71">
        <v>72426.752828370954</v>
      </c>
      <c r="F121" s="71" t="s">
        <v>91</v>
      </c>
      <c r="G121" s="1"/>
      <c r="H121" s="1"/>
      <c r="I121" s="1"/>
      <c r="J121" s="1"/>
    </row>
    <row r="122" spans="2:10">
      <c r="B122" s="70" t="s">
        <v>93</v>
      </c>
      <c r="C122" s="71">
        <v>1.5691999999999999</v>
      </c>
      <c r="D122" s="72">
        <v>194.9630324</v>
      </c>
      <c r="E122" s="71">
        <v>71681.438554677545</v>
      </c>
      <c r="F122" s="71" t="s">
        <v>113</v>
      </c>
      <c r="G122" s="1"/>
      <c r="H122" s="1"/>
      <c r="I122" s="1"/>
      <c r="J122" s="1"/>
    </row>
    <row r="123" spans="2:10">
      <c r="B123" s="70" t="s">
        <v>111</v>
      </c>
      <c r="C123" s="71">
        <v>2.2915700000000001</v>
      </c>
      <c r="D123" s="72">
        <v>316.65652360716501</v>
      </c>
      <c r="E123" s="71">
        <v>47018.002740479227</v>
      </c>
      <c r="F123" s="71" t="s">
        <v>112</v>
      </c>
      <c r="G123" s="1"/>
      <c r="H123" s="1"/>
      <c r="I123" s="1"/>
      <c r="J123" s="1"/>
    </row>
    <row r="124" spans="2:10">
      <c r="B124" s="70" t="s">
        <v>115</v>
      </c>
      <c r="C124" s="71">
        <v>2.2519200000000001</v>
      </c>
      <c r="D124" s="72">
        <v>333.01228909999998</v>
      </c>
      <c r="E124" s="71">
        <v>53907.48282354611</v>
      </c>
      <c r="F124" s="71" t="s">
        <v>118</v>
      </c>
      <c r="G124" s="1"/>
      <c r="H124" s="1"/>
      <c r="I124" s="1"/>
      <c r="J124" s="1"/>
    </row>
    <row r="125" spans="2:10">
      <c r="B125" s="70" t="s">
        <v>119</v>
      </c>
      <c r="C125" s="71">
        <v>1.7490300000000001</v>
      </c>
      <c r="D125" s="72">
        <v>272.8406061</v>
      </c>
      <c r="E125" s="71">
        <v>68927.358913226184</v>
      </c>
      <c r="F125" s="71" t="s">
        <v>120</v>
      </c>
      <c r="G125" s="79"/>
      <c r="H125" s="1"/>
      <c r="I125" s="1"/>
      <c r="J125" s="1"/>
    </row>
    <row r="126" spans="2:10">
      <c r="B126" s="70" t="s">
        <v>121</v>
      </c>
      <c r="C126" s="71">
        <v>2.0287500000000001</v>
      </c>
      <c r="D126" s="72">
        <v>284.99681379100002</v>
      </c>
      <c r="E126" s="71">
        <v>63051.706035736286</v>
      </c>
      <c r="F126" s="71" t="s">
        <v>122</v>
      </c>
      <c r="G126" s="1"/>
      <c r="H126" s="1"/>
      <c r="I126" s="1"/>
      <c r="J126" s="1"/>
    </row>
    <row r="127" spans="2:10">
      <c r="B127" s="70" t="s">
        <v>123</v>
      </c>
      <c r="C127" s="71">
        <v>1.7372300000000001</v>
      </c>
      <c r="D127" s="72">
        <v>264.58699945199999</v>
      </c>
      <c r="E127" s="71">
        <v>72554.95691992424</v>
      </c>
      <c r="F127" s="71" t="s">
        <v>124</v>
      </c>
      <c r="G127" s="1"/>
      <c r="H127" s="1"/>
      <c r="I127" s="1"/>
      <c r="J127" s="1"/>
    </row>
    <row r="128" spans="2:10">
      <c r="B128" s="70" t="s">
        <v>125</v>
      </c>
      <c r="C128" s="71">
        <v>2.2400099999999998</v>
      </c>
      <c r="D128" s="72">
        <v>285.95648540000002</v>
      </c>
      <c r="E128" s="71">
        <v>59898.866046052543</v>
      </c>
      <c r="F128" s="71" t="s">
        <v>126</v>
      </c>
      <c r="G128" s="1"/>
      <c r="H128" s="1"/>
      <c r="I128" s="1"/>
      <c r="J128" s="1"/>
    </row>
    <row r="129" spans="2:10">
      <c r="B129" s="70" t="s">
        <v>127</v>
      </c>
      <c r="C129" s="71">
        <v>2.4020299999999999</v>
      </c>
      <c r="D129" s="72">
        <v>320.01705659999999</v>
      </c>
      <c r="E129" s="71">
        <v>58391.710349285451</v>
      </c>
      <c r="F129" s="71" t="s">
        <v>128</v>
      </c>
      <c r="G129" s="1"/>
      <c r="H129" s="1"/>
      <c r="I129" s="1"/>
      <c r="J129" s="1"/>
    </row>
    <row r="130" spans="2:10">
      <c r="B130" s="70" t="s">
        <v>129</v>
      </c>
      <c r="C130" s="71">
        <v>2.5168900000000001</v>
      </c>
      <c r="D130" s="72">
        <v>366.43521650000002</v>
      </c>
      <c r="E130" s="71">
        <v>55057.763303124091</v>
      </c>
      <c r="F130" s="71" t="s">
        <v>130</v>
      </c>
      <c r="G130" s="36"/>
      <c r="H130" s="1"/>
      <c r="I130" s="1"/>
      <c r="J130" s="1"/>
    </row>
    <row r="131" spans="2:10">
      <c r="B131" s="70" t="s">
        <v>131</v>
      </c>
      <c r="C131" s="71">
        <v>2.2276699999999998</v>
      </c>
      <c r="D131" s="72">
        <v>334.76900029802499</v>
      </c>
      <c r="E131" s="71">
        <v>66950.054716362836</v>
      </c>
      <c r="F131" s="77" t="s">
        <v>132</v>
      </c>
      <c r="G131" s="1"/>
      <c r="H131" s="1"/>
      <c r="I131" s="1"/>
      <c r="J131" s="1"/>
    </row>
    <row r="132" spans="2:10">
      <c r="B132" s="70" t="s">
        <v>133</v>
      </c>
      <c r="C132" s="71">
        <v>2.5724399999999998</v>
      </c>
      <c r="D132" s="72">
        <v>428.405604369005</v>
      </c>
      <c r="E132" s="71">
        <v>57618.812928581421</v>
      </c>
      <c r="F132" s="77" t="s">
        <v>134</v>
      </c>
      <c r="G132" s="1"/>
      <c r="H132" s="1"/>
      <c r="I132" s="1"/>
      <c r="J132" s="1"/>
    </row>
    <row r="133" spans="2:10">
      <c r="B133" s="70" t="s">
        <v>135</v>
      </c>
      <c r="C133" s="71">
        <v>2.9197799999999998</v>
      </c>
      <c r="D133" s="72">
        <v>431.57844307386</v>
      </c>
      <c r="E133" s="71">
        <v>53327.090099254048</v>
      </c>
      <c r="F133" s="77" t="s">
        <v>137</v>
      </c>
      <c r="G133" s="1"/>
      <c r="H133" s="1"/>
      <c r="I133" s="1"/>
      <c r="J133" s="1"/>
    </row>
    <row r="134" spans="2:10">
      <c r="B134" s="70" t="s">
        <v>140</v>
      </c>
      <c r="C134" s="71">
        <v>2.6934999999999998</v>
      </c>
      <c r="D134" s="72">
        <v>435.14989604711297</v>
      </c>
      <c r="E134" s="71">
        <v>58505.688167440167</v>
      </c>
      <c r="F134" s="77" t="s">
        <v>141</v>
      </c>
      <c r="G134" s="1"/>
      <c r="H134" s="1"/>
      <c r="I134" s="1"/>
      <c r="J134" s="1"/>
    </row>
    <row r="135" spans="2:10">
      <c r="B135" s="89" t="s">
        <v>114</v>
      </c>
      <c r="C135" s="89"/>
      <c r="D135" s="89"/>
      <c r="E135" s="89"/>
      <c r="F135" s="89"/>
      <c r="G135" s="1"/>
      <c r="H135" s="1"/>
      <c r="I135" s="1"/>
      <c r="J135" s="1"/>
    </row>
    <row r="136" spans="2:10">
      <c r="B136" s="89"/>
      <c r="C136" s="89"/>
      <c r="D136" s="89"/>
      <c r="E136" s="89"/>
      <c r="F136" s="89"/>
      <c r="G136" s="1"/>
      <c r="H136" s="1"/>
      <c r="I136" s="1"/>
      <c r="J136" s="1"/>
    </row>
    <row r="137" spans="2:10">
      <c r="B137" s="89"/>
      <c r="C137" s="89"/>
      <c r="D137" s="89"/>
      <c r="E137" s="89"/>
      <c r="F137" s="89"/>
      <c r="G137" s="1"/>
      <c r="H137" s="1"/>
      <c r="I137" s="1"/>
      <c r="J137" s="1"/>
    </row>
    <row r="138" spans="2:10">
      <c r="B138" s="89"/>
      <c r="C138" s="89"/>
      <c r="D138" s="89"/>
      <c r="E138" s="89"/>
      <c r="F138" s="89"/>
      <c r="G138" s="1"/>
      <c r="H138" s="1"/>
      <c r="I138" s="1"/>
      <c r="J138" s="1"/>
    </row>
    <row r="139" spans="2:10">
      <c r="B139" s="89"/>
      <c r="C139" s="89"/>
      <c r="D139" s="89"/>
      <c r="E139" s="89"/>
      <c r="F139" s="89"/>
      <c r="G139" s="1"/>
      <c r="H139" s="1"/>
      <c r="I139" s="1"/>
      <c r="J139" s="1"/>
    </row>
    <row r="140" spans="2:10">
      <c r="B140" s="89"/>
      <c r="C140" s="89"/>
      <c r="D140" s="89"/>
      <c r="E140" s="89"/>
      <c r="F140" s="89"/>
      <c r="G140" s="1"/>
      <c r="H140" s="1"/>
      <c r="I140" s="1"/>
      <c r="J140" s="1"/>
    </row>
    <row r="141" spans="2:10">
      <c r="B141" s="89"/>
      <c r="C141" s="89"/>
      <c r="D141" s="89"/>
      <c r="E141" s="89"/>
      <c r="F141" s="89"/>
      <c r="G141" s="1"/>
      <c r="H141" s="1"/>
      <c r="I141" s="1"/>
      <c r="J141" s="1"/>
    </row>
    <row r="142" spans="2:10">
      <c r="B142" s="89"/>
      <c r="C142" s="89"/>
      <c r="D142" s="89"/>
      <c r="E142" s="89"/>
      <c r="F142" s="89"/>
      <c r="G142" s="1"/>
      <c r="H142" s="1"/>
      <c r="I142" s="1"/>
      <c r="J142" s="1"/>
    </row>
    <row r="143" spans="2:10">
      <c r="B143" s="89"/>
      <c r="C143" s="89"/>
      <c r="D143" s="89"/>
      <c r="E143" s="89"/>
      <c r="F143" s="89"/>
      <c r="G143" s="1"/>
      <c r="H143" s="1"/>
      <c r="I143" s="1"/>
      <c r="J143" s="1"/>
    </row>
    <row r="144" spans="2:10">
      <c r="B144" s="89"/>
      <c r="C144" s="89"/>
      <c r="D144" s="89"/>
      <c r="E144" s="89"/>
      <c r="F144" s="89"/>
      <c r="G144" s="1"/>
      <c r="H144" s="1"/>
      <c r="I144" s="1"/>
      <c r="J144" s="1"/>
    </row>
    <row r="145" spans="2:10">
      <c r="B145" s="89"/>
      <c r="C145" s="89"/>
      <c r="D145" s="89"/>
      <c r="E145" s="89"/>
      <c r="F145" s="89"/>
      <c r="G145" s="1"/>
      <c r="H145" s="1"/>
      <c r="I145" s="1"/>
      <c r="J145" s="1"/>
    </row>
    <row r="146" spans="2:10">
      <c r="B146" s="89"/>
      <c r="C146" s="89"/>
      <c r="D146" s="89"/>
      <c r="E146" s="89"/>
      <c r="F146" s="89"/>
      <c r="G146" s="1"/>
      <c r="H146" s="1"/>
      <c r="I146" s="1"/>
      <c r="J146" s="1"/>
    </row>
    <row r="147" spans="2:10">
      <c r="B147" s="89"/>
      <c r="C147" s="89"/>
      <c r="D147" s="89"/>
      <c r="E147" s="89"/>
      <c r="F147" s="89"/>
      <c r="G147" s="1"/>
      <c r="H147" s="1"/>
      <c r="I147" s="1"/>
      <c r="J147" s="1"/>
    </row>
    <row r="148" spans="2:10">
      <c r="B148" s="89"/>
      <c r="C148" s="89"/>
      <c r="D148" s="89"/>
      <c r="E148" s="89"/>
      <c r="F148" s="89"/>
      <c r="G148" s="1"/>
      <c r="H148" s="1"/>
      <c r="I148" s="1"/>
      <c r="J148" s="1"/>
    </row>
    <row r="149" spans="2:10">
      <c r="B149" s="89"/>
      <c r="C149" s="89"/>
      <c r="D149" s="89"/>
      <c r="E149" s="89"/>
      <c r="F149" s="89"/>
      <c r="G149" s="1"/>
      <c r="H149" s="1"/>
      <c r="I149" s="1"/>
      <c r="J149" s="1"/>
    </row>
    <row r="150" spans="2:10">
      <c r="D150" s="36"/>
      <c r="G150" s="1"/>
      <c r="H150" s="1"/>
      <c r="I150" s="1"/>
      <c r="J150" s="1"/>
    </row>
    <row r="151" spans="2:10">
      <c r="D151" s="36"/>
      <c r="G151" s="1"/>
      <c r="H151" s="1"/>
      <c r="I151" s="1"/>
      <c r="J151" s="1"/>
    </row>
    <row r="152" spans="2:10">
      <c r="D152" s="36"/>
      <c r="G152" s="1"/>
      <c r="H152" s="1"/>
      <c r="I152" s="1"/>
      <c r="J152" s="1"/>
    </row>
    <row r="153" spans="2:10">
      <c r="D153" s="36"/>
      <c r="G153" s="1"/>
      <c r="H153" s="1"/>
      <c r="I153" s="1"/>
      <c r="J153" s="1"/>
    </row>
    <row r="154" spans="2:10">
      <c r="D154" s="36"/>
      <c r="G154" s="1"/>
      <c r="H154" s="1"/>
      <c r="I154" s="1"/>
      <c r="J154" s="1"/>
    </row>
    <row r="155" spans="2:10">
      <c r="D155" s="36"/>
      <c r="G155" s="1"/>
      <c r="H155" s="1"/>
      <c r="I155" s="1"/>
      <c r="J155" s="1"/>
    </row>
    <row r="156" spans="2:10">
      <c r="D156" s="36"/>
      <c r="G156" s="1"/>
      <c r="H156" s="1"/>
      <c r="I156" s="1"/>
      <c r="J156" s="1"/>
    </row>
    <row r="157" spans="2:10">
      <c r="D157" s="36"/>
      <c r="G157" s="1"/>
      <c r="H157" s="1"/>
      <c r="I157" s="1"/>
      <c r="J157" s="1"/>
    </row>
    <row r="158" spans="2:10">
      <c r="D158" s="36"/>
      <c r="G158" s="1"/>
      <c r="H158" s="1"/>
      <c r="I158" s="1"/>
      <c r="J158" s="1"/>
    </row>
    <row r="159" spans="2:10">
      <c r="D159" s="36"/>
      <c r="G159" s="1"/>
      <c r="H159" s="1"/>
      <c r="I159" s="1"/>
      <c r="J159" s="1"/>
    </row>
    <row r="160" spans="2:10">
      <c r="D160" s="36"/>
      <c r="G160" s="1"/>
      <c r="H160" s="1"/>
      <c r="I160" s="1"/>
      <c r="J160" s="1"/>
    </row>
    <row r="161" spans="4:10">
      <c r="D161" s="36"/>
      <c r="G161" s="1"/>
      <c r="H161" s="1"/>
      <c r="I161" s="1"/>
      <c r="J161" s="1"/>
    </row>
    <row r="162" spans="4:10">
      <c r="D162" s="36"/>
      <c r="G162" s="1"/>
      <c r="H162" s="1"/>
      <c r="I162" s="1"/>
      <c r="J162" s="1"/>
    </row>
    <row r="163" spans="4:10">
      <c r="D163" s="36"/>
      <c r="G163" s="1"/>
      <c r="H163" s="1"/>
      <c r="I163" s="1"/>
      <c r="J163" s="1"/>
    </row>
    <row r="164" spans="4:10">
      <c r="D164" s="36"/>
      <c r="G164" s="1"/>
      <c r="H164" s="1"/>
      <c r="I164" s="1"/>
      <c r="J164" s="1"/>
    </row>
    <row r="165" spans="4:10">
      <c r="D165" s="36"/>
      <c r="G165" s="1"/>
      <c r="H165" s="1"/>
      <c r="I165" s="1"/>
      <c r="J165" s="1"/>
    </row>
    <row r="166" spans="4:10">
      <c r="D166" s="36"/>
      <c r="G166" s="1"/>
      <c r="H166" s="1"/>
      <c r="I166" s="1"/>
      <c r="J166" s="1"/>
    </row>
    <row r="167" spans="4:10">
      <c r="D167" s="36"/>
      <c r="G167" s="1"/>
      <c r="H167" s="1"/>
      <c r="I167" s="1"/>
      <c r="J167" s="1"/>
    </row>
    <row r="168" spans="4:10">
      <c r="D168" s="36"/>
      <c r="G168" s="1"/>
      <c r="H168" s="1"/>
      <c r="I168" s="1"/>
      <c r="J168" s="1"/>
    </row>
    <row r="169" spans="4:10">
      <c r="D169" s="36"/>
      <c r="G169" s="1"/>
      <c r="H169" s="1"/>
      <c r="I169" s="1"/>
      <c r="J169" s="1"/>
    </row>
    <row r="170" spans="4:10">
      <c r="D170" s="36"/>
      <c r="G170" s="1"/>
      <c r="H170" s="1"/>
      <c r="I170" s="1"/>
      <c r="J170" s="1"/>
    </row>
    <row r="171" spans="4:10">
      <c r="D171" s="36"/>
      <c r="G171" s="1"/>
      <c r="H171" s="1"/>
      <c r="I171" s="1"/>
      <c r="J171" s="1"/>
    </row>
    <row r="172" spans="4:10">
      <c r="D172" s="36"/>
      <c r="G172" s="1"/>
      <c r="H172" s="1"/>
      <c r="I172" s="1"/>
      <c r="J172" s="1"/>
    </row>
    <row r="173" spans="4:10">
      <c r="D173" s="36"/>
      <c r="G173" s="1"/>
      <c r="H173" s="1"/>
      <c r="I173" s="1"/>
      <c r="J173" s="1"/>
    </row>
    <row r="174" spans="4:10">
      <c r="D174" s="36"/>
      <c r="G174" s="1"/>
      <c r="H174" s="1"/>
      <c r="I174" s="1"/>
      <c r="J174" s="1"/>
    </row>
    <row r="175" spans="4:10">
      <c r="D175" s="36"/>
      <c r="G175" s="1"/>
      <c r="H175" s="1"/>
      <c r="I175" s="1"/>
      <c r="J175" s="1"/>
    </row>
    <row r="176" spans="4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1"/>
      <c r="I182" s="1"/>
      <c r="J182" s="1"/>
    </row>
    <row r="183" spans="4:10">
      <c r="D183" s="36"/>
      <c r="G183" s="1"/>
      <c r="H183" s="1"/>
      <c r="I183" s="1"/>
      <c r="J183" s="1"/>
    </row>
    <row r="184" spans="4:10">
      <c r="D184" s="36"/>
      <c r="G184" s="1"/>
      <c r="H184" s="1"/>
      <c r="I184" s="1"/>
      <c r="J184" s="1"/>
    </row>
    <row r="185" spans="4:10">
      <c r="D185" s="36"/>
      <c r="G185" s="1"/>
      <c r="H185" s="1"/>
      <c r="I185" s="1"/>
      <c r="J185" s="1"/>
    </row>
    <row r="186" spans="4:10">
      <c r="D186" s="36"/>
      <c r="G186" s="1"/>
      <c r="H186" s="1"/>
      <c r="I186" s="1"/>
      <c r="J186" s="1"/>
    </row>
    <row r="187" spans="4:10">
      <c r="D187" s="36"/>
      <c r="G187" s="1"/>
      <c r="H187" s="1"/>
      <c r="I187" s="1"/>
      <c r="J187" s="1"/>
    </row>
    <row r="188" spans="4:10">
      <c r="D188" s="36"/>
      <c r="G188" s="1"/>
      <c r="H188" s="1"/>
      <c r="I188" s="1"/>
      <c r="J188" s="1"/>
    </row>
    <row r="189" spans="4:10">
      <c r="D189" s="36"/>
      <c r="G189" s="1"/>
      <c r="H189" s="1"/>
      <c r="I189" s="1"/>
      <c r="J189" s="1"/>
    </row>
    <row r="190" spans="4:10">
      <c r="D190" s="36"/>
      <c r="G190" s="1"/>
      <c r="H190" s="1"/>
      <c r="I190" s="1"/>
      <c r="J190" s="1"/>
    </row>
    <row r="191" spans="4:10">
      <c r="D191" s="36"/>
      <c r="G191" s="1"/>
      <c r="H191" s="1"/>
      <c r="I191" s="1"/>
      <c r="J191" s="1"/>
    </row>
    <row r="192" spans="4:10">
      <c r="D192" s="36"/>
      <c r="G192" s="1"/>
      <c r="H192" s="1"/>
      <c r="I192" s="1"/>
      <c r="J192" s="1"/>
    </row>
    <row r="193" spans="4:10">
      <c r="D193" s="36"/>
      <c r="G193" s="1"/>
      <c r="H193" s="1"/>
      <c r="I193" s="1"/>
      <c r="J193" s="1"/>
    </row>
    <row r="194" spans="4:10">
      <c r="D194" s="36"/>
      <c r="G194" s="1"/>
      <c r="H194" s="1"/>
      <c r="I194" s="1"/>
      <c r="J194" s="1"/>
    </row>
    <row r="195" spans="4:10">
      <c r="D195" s="36"/>
      <c r="G195" s="1"/>
      <c r="H195" s="1"/>
      <c r="I195" s="1"/>
      <c r="J195" s="1"/>
    </row>
    <row r="196" spans="4:10">
      <c r="D196" s="36"/>
      <c r="G196" s="1"/>
      <c r="H196" s="1"/>
      <c r="I196" s="1"/>
      <c r="J196" s="1"/>
    </row>
    <row r="197" spans="4:10">
      <c r="D197" s="36"/>
      <c r="G197" s="1"/>
      <c r="H197" s="1"/>
      <c r="I197" s="1"/>
      <c r="J197" s="1"/>
    </row>
    <row r="198" spans="4:10">
      <c r="D198" s="36"/>
      <c r="G198" s="1"/>
      <c r="H198" s="1"/>
      <c r="I198" s="1"/>
      <c r="J198" s="1"/>
    </row>
    <row r="199" spans="4:10">
      <c r="D199" s="36"/>
      <c r="G199" s="1"/>
      <c r="H199" s="1"/>
      <c r="I199" s="1"/>
      <c r="J199" s="1"/>
    </row>
    <row r="200" spans="4:10">
      <c r="D200" s="36"/>
      <c r="G200" s="1"/>
      <c r="H200" s="1"/>
      <c r="I200" s="1"/>
      <c r="J200" s="1"/>
    </row>
    <row r="201" spans="4:10">
      <c r="D201" s="36"/>
      <c r="G201" s="1"/>
      <c r="H201" s="1"/>
      <c r="I201" s="1"/>
      <c r="J201" s="1"/>
    </row>
    <row r="202" spans="4:10">
      <c r="D202" s="36"/>
      <c r="G202" s="1"/>
      <c r="H202" s="1"/>
      <c r="I202" s="1"/>
      <c r="J202" s="1"/>
    </row>
    <row r="203" spans="4:10">
      <c r="D203" s="36"/>
      <c r="G203" s="1"/>
      <c r="H203" s="1"/>
      <c r="I203" s="1"/>
      <c r="J203" s="1"/>
    </row>
    <row r="204" spans="4:10">
      <c r="D204" s="36"/>
      <c r="G204" s="1"/>
      <c r="H204" s="1"/>
      <c r="I204" s="1"/>
      <c r="J204" s="1"/>
    </row>
    <row r="205" spans="4:10">
      <c r="D205" s="36"/>
      <c r="G205" s="1"/>
      <c r="H205" s="1"/>
      <c r="I205" s="1"/>
      <c r="J205" s="1"/>
    </row>
    <row r="206" spans="4:10">
      <c r="D206" s="36"/>
      <c r="G206" s="1"/>
      <c r="H206" s="1"/>
      <c r="I206" s="1"/>
      <c r="J206" s="1"/>
    </row>
    <row r="207" spans="4:10">
      <c r="D207" s="36"/>
      <c r="G207" s="1"/>
      <c r="H207" s="1"/>
      <c r="I207" s="1"/>
      <c r="J207" s="1"/>
    </row>
    <row r="208" spans="4:10">
      <c r="D208" s="36"/>
      <c r="G208" s="1"/>
      <c r="H208" s="1"/>
      <c r="I208" s="1"/>
      <c r="J208" s="1"/>
    </row>
    <row r="209" spans="4:10">
      <c r="D209" s="36"/>
      <c r="G209" s="1"/>
      <c r="H209" s="1"/>
      <c r="I209" s="1"/>
      <c r="J209" s="1"/>
    </row>
    <row r="210" spans="4:10">
      <c r="D210" s="36"/>
      <c r="G210" s="1"/>
      <c r="H210" s="1"/>
      <c r="I210" s="1"/>
      <c r="J210" s="1"/>
    </row>
    <row r="211" spans="4:10">
      <c r="D211" s="36"/>
      <c r="G211" s="1"/>
      <c r="H211" s="1"/>
      <c r="I211" s="1"/>
      <c r="J211" s="1"/>
    </row>
    <row r="212" spans="4:10">
      <c r="D212" s="36"/>
      <c r="G212" s="1"/>
      <c r="H212" s="1"/>
      <c r="I212" s="1"/>
      <c r="J212" s="1"/>
    </row>
    <row r="213" spans="4:10">
      <c r="D213" s="36"/>
      <c r="G213" s="1"/>
      <c r="H213" s="1"/>
      <c r="I213" s="1"/>
      <c r="J213" s="1"/>
    </row>
    <row r="214" spans="4:10">
      <c r="D214" s="36"/>
      <c r="G214" s="1"/>
      <c r="H214" s="1"/>
      <c r="I214" s="1"/>
      <c r="J214" s="1"/>
    </row>
    <row r="215" spans="4:10">
      <c r="D215" s="36"/>
      <c r="G215" s="1"/>
      <c r="H215" s="1"/>
      <c r="I215" s="1"/>
      <c r="J215" s="1"/>
    </row>
    <row r="216" spans="4:10">
      <c r="D216" s="36"/>
      <c r="G216" s="1"/>
      <c r="H216" s="1"/>
      <c r="I216" s="1"/>
      <c r="J216" s="1"/>
    </row>
    <row r="217" spans="4:10">
      <c r="D217" s="36"/>
      <c r="G217" s="1"/>
      <c r="H217" s="1"/>
      <c r="I217" s="1"/>
      <c r="J217" s="1"/>
    </row>
    <row r="218" spans="4:10">
      <c r="D218" s="36"/>
      <c r="G218" s="1"/>
      <c r="H218" s="1"/>
      <c r="I218" s="1"/>
      <c r="J218" s="1"/>
    </row>
    <row r="219" spans="4:10">
      <c r="D219" s="36"/>
      <c r="G219" s="1"/>
      <c r="H219" s="1"/>
      <c r="I219" s="1"/>
      <c r="J219" s="1"/>
    </row>
    <row r="220" spans="4:10">
      <c r="D220" s="36"/>
      <c r="G220" s="1"/>
      <c r="H220" s="1"/>
      <c r="I220" s="1"/>
      <c r="J220" s="1"/>
    </row>
    <row r="221" spans="4:10">
      <c r="D221" s="36"/>
      <c r="G221" s="1"/>
      <c r="H221" s="1"/>
      <c r="I221" s="1"/>
      <c r="J221" s="1"/>
    </row>
    <row r="222" spans="4:10">
      <c r="D222" s="36"/>
      <c r="G222" s="1"/>
      <c r="H222" s="1"/>
      <c r="I222" s="1"/>
      <c r="J222" s="1"/>
    </row>
    <row r="223" spans="4:10">
      <c r="D223" s="36"/>
      <c r="G223" s="1"/>
      <c r="H223" s="1"/>
      <c r="I223" s="1"/>
      <c r="J223" s="1"/>
    </row>
    <row r="224" spans="4:10">
      <c r="D224" s="36"/>
      <c r="G224" s="1"/>
      <c r="H224" s="1"/>
      <c r="I224" s="1"/>
      <c r="J224" s="1"/>
    </row>
    <row r="225" spans="4:10">
      <c r="D225" s="36"/>
      <c r="G225" s="1"/>
      <c r="H225" s="1"/>
      <c r="I225" s="1"/>
      <c r="J225" s="1"/>
    </row>
    <row r="226" spans="4:10">
      <c r="D226" s="36"/>
      <c r="G226" s="1"/>
      <c r="H226" s="1"/>
      <c r="I226" s="1"/>
      <c r="J226" s="1"/>
    </row>
    <row r="227" spans="4:10">
      <c r="D227" s="36"/>
      <c r="G227" s="1"/>
      <c r="H227" s="1"/>
      <c r="I227" s="1"/>
      <c r="J227" s="1"/>
    </row>
    <row r="228" spans="4:10">
      <c r="D228" s="36"/>
      <c r="G228" s="1"/>
      <c r="H228" s="1"/>
      <c r="I228" s="1"/>
      <c r="J228" s="1"/>
    </row>
    <row r="229" spans="4:10">
      <c r="D229" s="36"/>
      <c r="G229" s="1"/>
      <c r="H229" s="1"/>
      <c r="I229" s="1"/>
      <c r="J229" s="1"/>
    </row>
    <row r="230" spans="4:10">
      <c r="D230" s="36"/>
      <c r="G230" s="1"/>
      <c r="H230" s="1"/>
      <c r="I230" s="1"/>
      <c r="J230" s="1"/>
    </row>
    <row r="231" spans="4:10">
      <c r="D231" s="36"/>
      <c r="G231" s="1"/>
      <c r="H231" s="1"/>
      <c r="I231" s="1"/>
      <c r="J231" s="1"/>
    </row>
    <row r="232" spans="4:10">
      <c r="D232" s="36"/>
      <c r="G232" s="1"/>
      <c r="H232" s="1"/>
      <c r="I232" s="1"/>
      <c r="J232" s="1"/>
    </row>
    <row r="233" spans="4:10">
      <c r="D233" s="36"/>
      <c r="G233" s="1"/>
      <c r="H233" s="1"/>
      <c r="I233" s="1"/>
      <c r="J233" s="1"/>
    </row>
    <row r="234" spans="4:10">
      <c r="D234" s="36"/>
      <c r="G234" s="1"/>
      <c r="H234" s="1"/>
      <c r="I234" s="1"/>
      <c r="J234" s="1"/>
    </row>
    <row r="235" spans="4:10">
      <c r="D235" s="36"/>
      <c r="G235" s="1"/>
      <c r="H235" s="1"/>
      <c r="I235" s="1"/>
      <c r="J235" s="1"/>
    </row>
    <row r="236" spans="4:10">
      <c r="D236" s="36"/>
      <c r="G236" s="1"/>
      <c r="H236" s="1"/>
      <c r="I236" s="1"/>
      <c r="J236" s="1"/>
    </row>
    <row r="237" spans="4:10">
      <c r="D237" s="36"/>
      <c r="G237" s="1"/>
      <c r="H237" s="1"/>
      <c r="I237" s="1"/>
      <c r="J237" s="1"/>
    </row>
    <row r="238" spans="4:10">
      <c r="D238" s="36"/>
      <c r="G238" s="1"/>
      <c r="H238" s="1"/>
      <c r="I238" s="1"/>
      <c r="J238" s="1"/>
    </row>
    <row r="239" spans="4:10">
      <c r="D239" s="36"/>
      <c r="G239" s="1"/>
      <c r="H239" s="1"/>
      <c r="I239" s="1"/>
      <c r="J239" s="1"/>
    </row>
    <row r="240" spans="4:10">
      <c r="D240" s="36"/>
      <c r="G240" s="1"/>
      <c r="H240" s="1"/>
      <c r="I240" s="1"/>
      <c r="J240" s="1"/>
    </row>
    <row r="241" spans="4:10">
      <c r="D241" s="36"/>
      <c r="G241" s="1"/>
      <c r="H241" s="1"/>
      <c r="I241" s="1"/>
      <c r="J241" s="1"/>
    </row>
    <row r="242" spans="4:10">
      <c r="D242" s="36"/>
      <c r="G242" s="1"/>
      <c r="H242" s="1"/>
      <c r="I242" s="1"/>
      <c r="J242" s="1"/>
    </row>
    <row r="243" spans="4:10">
      <c r="D243" s="36"/>
      <c r="G243" s="1"/>
      <c r="H243" s="1"/>
      <c r="I243" s="1"/>
      <c r="J243" s="1"/>
    </row>
    <row r="244" spans="4:10">
      <c r="D244" s="36"/>
      <c r="G244" s="1"/>
      <c r="H244" s="1"/>
      <c r="I244" s="1"/>
      <c r="J244" s="1"/>
    </row>
    <row r="245" spans="4:10">
      <c r="D245" s="36"/>
      <c r="G245" s="1"/>
      <c r="H245" s="1"/>
      <c r="I245" s="1"/>
      <c r="J245" s="1"/>
    </row>
    <row r="246" spans="4:10">
      <c r="D246" s="36"/>
      <c r="G246" s="1"/>
      <c r="H246" s="1"/>
      <c r="I246" s="1"/>
      <c r="J246" s="1"/>
    </row>
    <row r="247" spans="4:10">
      <c r="D247" s="36"/>
      <c r="G247" s="1"/>
      <c r="H247" s="1"/>
      <c r="I247" s="1"/>
      <c r="J247" s="1"/>
    </row>
    <row r="248" spans="4:10">
      <c r="D248" s="36"/>
      <c r="G248" s="1"/>
      <c r="H248" s="1"/>
      <c r="I248" s="1"/>
      <c r="J248" s="1"/>
    </row>
    <row r="249" spans="4:10">
      <c r="D249" s="36"/>
      <c r="G249" s="1"/>
      <c r="H249" s="1"/>
      <c r="I249" s="1"/>
      <c r="J249" s="1"/>
    </row>
    <row r="250" spans="4:10">
      <c r="D250" s="36"/>
      <c r="G250" s="1"/>
      <c r="H250" s="1"/>
      <c r="I250" s="1"/>
      <c r="J250" s="1"/>
    </row>
    <row r="251" spans="4:10">
      <c r="D251" s="36"/>
      <c r="G251" s="1"/>
      <c r="H251" s="1"/>
      <c r="I251" s="1"/>
      <c r="J251" s="1"/>
    </row>
    <row r="252" spans="4:10">
      <c r="D252" s="36"/>
      <c r="G252" s="1"/>
      <c r="H252" s="1"/>
      <c r="I252" s="1"/>
      <c r="J252" s="1"/>
    </row>
    <row r="253" spans="4:10">
      <c r="D253" s="36"/>
      <c r="G253" s="1"/>
      <c r="H253" s="1"/>
      <c r="I253" s="1"/>
      <c r="J253" s="1"/>
    </row>
    <row r="254" spans="4:10">
      <c r="D254" s="36"/>
      <c r="G254" s="1"/>
      <c r="H254" s="1"/>
      <c r="I254" s="1"/>
      <c r="J254" s="1"/>
    </row>
    <row r="255" spans="4:10">
      <c r="D255" s="36"/>
      <c r="G255" s="1"/>
      <c r="H255" s="1"/>
      <c r="I255" s="1"/>
      <c r="J255" s="1"/>
    </row>
    <row r="256" spans="4:10">
      <c r="D256" s="36"/>
      <c r="G256" s="1"/>
      <c r="H256" s="1"/>
      <c r="I256" s="1"/>
      <c r="J256" s="1"/>
    </row>
    <row r="257" spans="4:10">
      <c r="D257" s="36"/>
      <c r="G257" s="1"/>
      <c r="H257" s="1"/>
      <c r="I257" s="1"/>
      <c r="J257" s="1"/>
    </row>
    <row r="258" spans="4:10">
      <c r="D258" s="36"/>
      <c r="G258" s="1"/>
      <c r="H258" s="1"/>
      <c r="I258" s="1"/>
      <c r="J258" s="1"/>
    </row>
    <row r="259" spans="4:10">
      <c r="D259" s="36"/>
      <c r="G259" s="1"/>
      <c r="H259" s="1"/>
      <c r="I259" s="1"/>
      <c r="J259" s="1"/>
    </row>
    <row r="260" spans="4:10">
      <c r="D260" s="36"/>
      <c r="G260" s="1"/>
      <c r="H260" s="1"/>
      <c r="I260" s="1"/>
      <c r="J260" s="1"/>
    </row>
    <row r="261" spans="4:10">
      <c r="D261" s="36"/>
      <c r="G261" s="1"/>
      <c r="H261" s="1"/>
      <c r="I261" s="1"/>
      <c r="J261" s="1"/>
    </row>
    <row r="262" spans="4:10">
      <c r="D262" s="36"/>
      <c r="G262" s="1"/>
      <c r="H262" s="1"/>
      <c r="I262" s="1"/>
      <c r="J262" s="1"/>
    </row>
    <row r="263" spans="4:10">
      <c r="D263" s="36"/>
      <c r="G263" s="1"/>
      <c r="H263" s="1"/>
      <c r="I263" s="1"/>
      <c r="J263" s="1"/>
    </row>
    <row r="264" spans="4:10">
      <c r="D264" s="36"/>
      <c r="G264" s="1"/>
      <c r="H264" s="1"/>
      <c r="I264" s="1"/>
      <c r="J264" s="1"/>
    </row>
    <row r="265" spans="4:10">
      <c r="D265" s="36"/>
      <c r="G265" s="1"/>
      <c r="H265" s="1"/>
      <c r="I265" s="1"/>
      <c r="J265" s="1"/>
    </row>
    <row r="266" spans="4:10">
      <c r="D266" s="36"/>
      <c r="G266" s="1"/>
      <c r="H266" s="1"/>
      <c r="I266" s="1"/>
      <c r="J266" s="1"/>
    </row>
    <row r="267" spans="4:10">
      <c r="D267" s="36"/>
      <c r="G267" s="1"/>
      <c r="H267" s="1"/>
      <c r="I267" s="1"/>
      <c r="J267" s="1"/>
    </row>
    <row r="268" spans="4:10">
      <c r="D268" s="36"/>
      <c r="G268" s="1"/>
      <c r="H268" s="1"/>
      <c r="I268" s="1"/>
      <c r="J268" s="1"/>
    </row>
    <row r="269" spans="4:10">
      <c r="D269" s="36"/>
      <c r="G269" s="1"/>
      <c r="H269" s="1"/>
      <c r="I269" s="1"/>
      <c r="J269" s="1"/>
    </row>
    <row r="270" spans="4:10">
      <c r="D270" s="36"/>
      <c r="G270" s="1"/>
      <c r="H270" s="1"/>
      <c r="I270" s="1"/>
      <c r="J270" s="1"/>
    </row>
    <row r="271" spans="4:10">
      <c r="D271" s="36"/>
      <c r="G271" s="1"/>
      <c r="H271" s="1"/>
      <c r="I271" s="1"/>
      <c r="J271" s="1"/>
    </row>
    <row r="272" spans="4:10">
      <c r="D272" s="36"/>
      <c r="G272" s="1"/>
      <c r="H272" s="1"/>
      <c r="I272" s="1"/>
      <c r="J272" s="1"/>
    </row>
    <row r="273" spans="4:10">
      <c r="D273" s="36"/>
      <c r="G273" s="1"/>
      <c r="H273" s="1"/>
      <c r="I273" s="1"/>
      <c r="J273" s="1"/>
    </row>
    <row r="274" spans="4:10">
      <c r="D274" s="36"/>
      <c r="G274" s="1"/>
      <c r="H274" s="1"/>
      <c r="I274" s="1"/>
      <c r="J274" s="1"/>
    </row>
    <row r="275" spans="4:10">
      <c r="D275" s="36"/>
      <c r="G275" s="1"/>
      <c r="H275" s="1"/>
      <c r="I275" s="1"/>
      <c r="J275" s="1"/>
    </row>
    <row r="276" spans="4:10">
      <c r="D276" s="36"/>
      <c r="G276" s="1"/>
      <c r="H276" s="1"/>
      <c r="I276" s="1"/>
      <c r="J276" s="1"/>
    </row>
    <row r="277" spans="4:10">
      <c r="D277" s="36"/>
      <c r="G277" s="1"/>
      <c r="H277" s="1"/>
      <c r="I277" s="1"/>
      <c r="J277" s="1"/>
    </row>
    <row r="278" spans="4:10">
      <c r="D278" s="36"/>
      <c r="G278" s="1"/>
      <c r="H278" s="1"/>
      <c r="I278" s="1"/>
      <c r="J278" s="1"/>
    </row>
    <row r="279" spans="4:10">
      <c r="D279" s="36"/>
      <c r="G279" s="1"/>
      <c r="H279" s="1"/>
      <c r="I279" s="1"/>
      <c r="J279" s="1"/>
    </row>
    <row r="280" spans="4:10">
      <c r="D280" s="36"/>
      <c r="G280" s="1"/>
      <c r="H280" s="1"/>
      <c r="I280" s="1"/>
      <c r="J280" s="1"/>
    </row>
    <row r="281" spans="4:10">
      <c r="D281" s="36"/>
      <c r="G281" s="1"/>
      <c r="H281" s="1"/>
      <c r="I281" s="1"/>
      <c r="J281" s="1"/>
    </row>
    <row r="282" spans="4:10">
      <c r="D282" s="36"/>
      <c r="G282" s="1"/>
      <c r="H282" s="1"/>
      <c r="I282" s="1"/>
      <c r="J282" s="1"/>
    </row>
    <row r="283" spans="4:10">
      <c r="D283" s="36"/>
      <c r="G283" s="1"/>
      <c r="H283" s="1"/>
      <c r="I283" s="1"/>
      <c r="J283" s="1"/>
    </row>
    <row r="284" spans="4:10">
      <c r="D284" s="36"/>
      <c r="G284" s="1"/>
      <c r="H284" s="1"/>
      <c r="I284" s="1"/>
      <c r="J284" s="1"/>
    </row>
    <row r="285" spans="4:10">
      <c r="D285" s="36"/>
      <c r="G285" s="1"/>
      <c r="H285" s="1"/>
      <c r="I285" s="1"/>
      <c r="J285" s="1"/>
    </row>
    <row r="286" spans="4:10">
      <c r="D286" s="36"/>
      <c r="G286" s="1"/>
      <c r="H286" s="1"/>
      <c r="I286" s="1"/>
      <c r="J286" s="1"/>
    </row>
    <row r="287" spans="4:10">
      <c r="D287" s="36"/>
      <c r="G287" s="1"/>
      <c r="H287" s="1"/>
      <c r="I287" s="1"/>
      <c r="J287" s="1"/>
    </row>
    <row r="288" spans="4:10">
      <c r="D288" s="36"/>
      <c r="G288" s="1"/>
      <c r="H288" s="1"/>
      <c r="I288" s="1"/>
      <c r="J288" s="1"/>
    </row>
    <row r="289" spans="4:10">
      <c r="D289" s="36"/>
      <c r="G289" s="1"/>
      <c r="H289" s="1"/>
      <c r="I289" s="1"/>
      <c r="J289" s="1"/>
    </row>
    <row r="290" spans="4:10">
      <c r="D290" s="36"/>
      <c r="G290" s="1"/>
      <c r="H290" s="1"/>
      <c r="I290" s="1"/>
      <c r="J290" s="1"/>
    </row>
    <row r="291" spans="4:10">
      <c r="D291" s="36"/>
      <c r="G291" s="1"/>
      <c r="H291" s="1"/>
      <c r="I291" s="1"/>
      <c r="J291" s="1"/>
    </row>
    <row r="292" spans="4:10">
      <c r="D292" s="36"/>
      <c r="G292" s="1"/>
      <c r="H292" s="1"/>
      <c r="I292" s="1"/>
      <c r="J292" s="1"/>
    </row>
    <row r="293" spans="4:10">
      <c r="D293" s="36"/>
      <c r="G293" s="1"/>
      <c r="H293" s="1"/>
      <c r="I293" s="1"/>
      <c r="J293" s="1"/>
    </row>
    <row r="294" spans="4:10">
      <c r="D294" s="36"/>
      <c r="G294" s="1"/>
      <c r="H294" s="1"/>
      <c r="I294" s="1"/>
      <c r="J294" s="1"/>
    </row>
    <row r="295" spans="4:10">
      <c r="D295" s="36"/>
      <c r="G295" s="1"/>
      <c r="H295" s="1"/>
      <c r="I295" s="1"/>
      <c r="J295" s="1"/>
    </row>
    <row r="296" spans="4:10">
      <c r="D296" s="36"/>
      <c r="G296" s="1"/>
      <c r="H296" s="1"/>
      <c r="I296" s="1"/>
      <c r="J296" s="1"/>
    </row>
    <row r="297" spans="4:10">
      <c r="D297" s="36"/>
      <c r="G297" s="1"/>
      <c r="H297" s="1"/>
      <c r="I297" s="1"/>
      <c r="J297" s="1"/>
    </row>
    <row r="298" spans="4:10">
      <c r="D298" s="36"/>
      <c r="G298" s="1"/>
      <c r="H298" s="1"/>
      <c r="I298" s="1"/>
      <c r="J298" s="1"/>
    </row>
    <row r="299" spans="4:10">
      <c r="D299" s="36"/>
      <c r="G299" s="1"/>
      <c r="H299" s="1"/>
      <c r="I299" s="1"/>
      <c r="J299" s="1"/>
    </row>
    <row r="300" spans="4:10">
      <c r="D300" s="36"/>
      <c r="G300" s="1"/>
      <c r="H300" s="1"/>
      <c r="I300" s="1"/>
      <c r="J300" s="1"/>
    </row>
    <row r="301" spans="4:10">
      <c r="D301" s="36"/>
      <c r="G301" s="1"/>
      <c r="H301" s="1"/>
      <c r="I301" s="1"/>
      <c r="J301" s="1"/>
    </row>
    <row r="302" spans="4:10">
      <c r="D302" s="36"/>
      <c r="G302" s="1"/>
      <c r="H302" s="1"/>
      <c r="I302" s="1"/>
      <c r="J302" s="1"/>
    </row>
    <row r="303" spans="4:10">
      <c r="D303" s="36"/>
      <c r="G303" s="1"/>
      <c r="H303" s="1"/>
      <c r="I303" s="1"/>
      <c r="J303" s="1"/>
    </row>
    <row r="304" spans="4:10">
      <c r="D304" s="36"/>
      <c r="G304" s="1"/>
      <c r="H304" s="1"/>
      <c r="I304" s="1"/>
    </row>
    <row r="305" spans="4:9">
      <c r="D305" s="36"/>
      <c r="G305" s="1"/>
      <c r="H305" s="1"/>
      <c r="I305" s="1"/>
    </row>
    <row r="306" spans="4:9">
      <c r="D306" s="36"/>
      <c r="G306" s="1"/>
      <c r="H306" s="1"/>
      <c r="I306" s="1"/>
    </row>
    <row r="307" spans="4:9">
      <c r="D307" s="36"/>
      <c r="G307" s="1"/>
      <c r="H307" s="1"/>
      <c r="I307" s="1"/>
    </row>
    <row r="308" spans="4:9">
      <c r="D308" s="36"/>
      <c r="G308" s="1"/>
      <c r="H308" s="1"/>
      <c r="I308" s="1"/>
    </row>
    <row r="309" spans="4:9">
      <c r="D309" s="36"/>
    </row>
    <row r="310" spans="4:9">
      <c r="D310" s="36"/>
    </row>
    <row r="311" spans="4:9">
      <c r="D311" s="36"/>
    </row>
    <row r="312" spans="4:9">
      <c r="D312" s="36"/>
    </row>
    <row r="313" spans="4:9">
      <c r="D313" s="36"/>
    </row>
    <row r="314" spans="4:9">
      <c r="D314" s="36"/>
    </row>
    <row r="315" spans="4:9">
      <c r="D315" s="36"/>
    </row>
    <row r="316" spans="4:9">
      <c r="D316" s="36"/>
    </row>
    <row r="317" spans="4:9">
      <c r="D317" s="36"/>
    </row>
    <row r="318" spans="4:9">
      <c r="D318" s="36"/>
    </row>
    <row r="319" spans="4:9">
      <c r="D319" s="36"/>
    </row>
    <row r="320" spans="4:9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</sheetData>
  <mergeCells count="32">
    <mergeCell ref="B77:B79"/>
    <mergeCell ref="B95:F95"/>
    <mergeCell ref="C96:F96"/>
    <mergeCell ref="C77:C78"/>
    <mergeCell ref="B94:F94"/>
    <mergeCell ref="D77:D78"/>
    <mergeCell ref="B135:F149"/>
    <mergeCell ref="B97:B99"/>
    <mergeCell ref="C97:D97"/>
    <mergeCell ref="E97:F97"/>
    <mergeCell ref="B115:F115"/>
    <mergeCell ref="B116:F116"/>
    <mergeCell ref="B76:F76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B52:J52"/>
    <mergeCell ref="B75:F75"/>
    <mergeCell ref="B53:J53"/>
    <mergeCell ref="G54:J54"/>
    <mergeCell ref="C55:C56"/>
    <mergeCell ref="D55:D56"/>
    <mergeCell ref="G55:G56"/>
    <mergeCell ref="H55:H56"/>
    <mergeCell ref="B54:B57"/>
    <mergeCell ref="C54:F54"/>
  </mergeCells>
  <phoneticPr fontId="116" type="noConversion"/>
  <pageMargins left="0" right="3.937007874015748E-2" top="0.26" bottom="0.35" header="0" footer="0.19685039370078741"/>
  <pageSetup scale="78" orientation="portrait" r:id="rId1"/>
  <ignoredErrors>
    <ignoredError sqref="C22:J22 D30 H30 F30 J30" formulaRange="1"/>
    <ignoredError sqref="F62 F59 F66 F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Website, Support</cp:lastModifiedBy>
  <cp:lastPrinted>2024-01-24T12:31:33Z</cp:lastPrinted>
  <dcterms:created xsi:type="dcterms:W3CDTF">2020-10-21T07:14:05Z</dcterms:created>
  <dcterms:modified xsi:type="dcterms:W3CDTF">2024-02-23T05:41:45Z</dcterms:modified>
</cp:coreProperties>
</file>