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2023\10 October 2023\25-10-23\Upl\pr- (Reserve Money)\"/>
    </mc:Choice>
  </mc:AlternateContent>
  <xr:revisionPtr revIDLastSave="0" documentId="13_ncr:1_{919B3689-53F8-4D2D-A17A-A27E4E1F9FE4}" xr6:coauthVersionLast="36" xr6:coauthVersionMax="47" xr10:uidLastSave="{00000000-0000-0000-0000-000000000000}"/>
  <bookViews>
    <workbookView xWindow="-120" yWindow="-120" windowWidth="29040" windowHeight="15840" xr2:uid="{4DFA7DE8-5191-49C9-8767-0EE975D054DA}"/>
  </bookViews>
  <sheets>
    <sheet name="Press release (crores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0" i="1"/>
  <c r="M30" i="1"/>
  <c r="L30" i="1"/>
  <c r="K30" i="1"/>
  <c r="J30" i="1"/>
  <c r="I30" i="1"/>
  <c r="H30" i="1"/>
  <c r="G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M26" i="1"/>
  <c r="K26" i="1"/>
  <c r="I26" i="1"/>
  <c r="G26" i="1"/>
  <c r="E26" i="1"/>
  <c r="D26" i="1"/>
  <c r="C26" i="1"/>
  <c r="M25" i="1"/>
  <c r="K25" i="1"/>
  <c r="I25" i="1"/>
  <c r="G25" i="1"/>
  <c r="E25" i="1"/>
  <c r="D25" i="1"/>
  <c r="C25" i="1"/>
  <c r="M23" i="1"/>
  <c r="K23" i="1"/>
  <c r="I23" i="1"/>
  <c r="G23" i="1"/>
  <c r="E23" i="1"/>
  <c r="D23" i="1"/>
  <c r="C23" i="1"/>
  <c r="M22" i="1"/>
  <c r="K22" i="1"/>
  <c r="I22" i="1"/>
  <c r="G22" i="1"/>
  <c r="E22" i="1"/>
  <c r="D22" i="1"/>
  <c r="C22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0" i="1"/>
  <c r="M10" i="1"/>
  <c r="L10" i="1"/>
  <c r="K10" i="1"/>
  <c r="J10" i="1"/>
  <c r="I10" i="1"/>
  <c r="H10" i="1"/>
  <c r="G10" i="1"/>
  <c r="F10" i="1"/>
  <c r="E10" i="1"/>
  <c r="D10" i="1"/>
  <c r="C10" i="1"/>
  <c r="D7" i="1"/>
  <c r="C7" i="1"/>
  <c r="C5" i="1" s="1"/>
  <c r="M6" i="1"/>
  <c r="K6" i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<sst xmlns="http://schemas.openxmlformats.org/spreadsheetml/2006/main" count="34" uniqueCount="26">
  <si>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</si>
  <si>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</si>
  <si>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</si>
  <si>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</si>
  <si>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</si>
  <si>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</si>
  <si>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</si>
  <si>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2022-23</t>
  </si>
  <si>
    <t>2023-24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</si>
  <si>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</si>
  <si>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</si>
  <si>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</si>
  <si>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</si>
  <si>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</si>
  <si>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</si>
  <si>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</si>
  <si>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>iii)`Other'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</si>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</sst>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_)"/>
    <numFmt numFmtId="166" formatCode="mmm\ dd"/>
    <numFmt numFmtId="167" formatCode="mmm\ d"/>
    <numFmt numFmtId="168" formatCode="#,##0.0"/>
    <numFmt numFmtId="169" formatCode="0_)"/>
    <numFmt numFmtId="170" formatCode="0.0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3" fillId="0" borderId="0" xfId="1" applyNumberFormat="1" applyFont="1"/>
    <xf numFmtId="1" fontId="2" fillId="0" borderId="1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/>
    </xf>
    <xf numFmtId="167" fontId="2" fillId="0" borderId="7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69" fontId="3" fillId="0" borderId="0" xfId="1" applyNumberFormat="1" applyFont="1"/>
    <xf numFmtId="1" fontId="4" fillId="0" borderId="0" xfId="1" applyNumberFormat="1" applyFont="1" applyAlignment="1">
      <alignment horizontal="left" vertical="top" wrapText="1"/>
    </xf>
    <xf numFmtId="1" fontId="2" fillId="0" borderId="7" xfId="1" applyNumberFormat="1" applyFont="1" applyBorder="1" applyAlignment="1">
      <alignment horizontal="center"/>
    </xf>
    <xf numFmtId="1" fontId="4" fillId="0" borderId="7" xfId="1" applyNumberFormat="1" applyFont="1" applyBorder="1"/>
    <xf numFmtId="1" fontId="2" fillId="0" borderId="7" xfId="1" applyNumberFormat="1" applyFont="1" applyBorder="1"/>
    <xf numFmtId="1" fontId="2" fillId="0" borderId="7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right"/>
    </xf>
    <xf numFmtId="3" fontId="2" fillId="0" borderId="7" xfId="2" applyNumberFormat="1" applyFont="1" applyBorder="1" applyAlignment="1">
      <alignment horizontal="right"/>
    </xf>
    <xf numFmtId="168" fontId="2" fillId="0" borderId="7" xfId="2" applyNumberFormat="1" applyFont="1" applyBorder="1" applyAlignment="1">
      <alignment horizontal="right"/>
    </xf>
    <xf numFmtId="3" fontId="3" fillId="0" borderId="7" xfId="1" applyNumberFormat="1" applyFont="1" applyBorder="1"/>
    <xf numFmtId="168" fontId="4" fillId="0" borderId="7" xfId="2" applyNumberFormat="1" applyFont="1" applyBorder="1" applyAlignment="1">
      <alignment horizontal="right"/>
    </xf>
    <xf numFmtId="168" fontId="3" fillId="0" borderId="7" xfId="1" applyNumberFormat="1" applyFont="1" applyBorder="1"/>
    <xf numFmtId="3" fontId="4" fillId="0" borderId="7" xfId="2" applyNumberFormat="1" applyFont="1" applyBorder="1" applyAlignment="1">
      <alignment horizontal="right"/>
    </xf>
    <xf numFmtId="170" fontId="4" fillId="0" borderId="7" xfId="2" applyNumberFormat="1" applyFont="1" applyBorder="1" applyAlignment="1">
      <alignment horizontal="right"/>
    </xf>
    <xf numFmtId="1" fontId="4" fillId="0" borderId="7" xfId="1" applyNumberFormat="1" applyFont="1" applyBorder="1" applyAlignment="1">
      <alignment horizontal="left" vertical="top" wrapText="1"/>
    </xf>
    <xf numFmtId="1" fontId="4" fillId="0" borderId="4" xfId="1" applyNumberFormat="1" applyFont="1" applyBorder="1" applyAlignment="1">
      <alignment horizontal="right"/>
    </xf>
    <xf numFmtId="1" fontId="4" fillId="0" borderId="2" xfId="1" applyNumberFormat="1" applyFont="1" applyBorder="1" applyAlignment="1">
      <alignment horizontal="right"/>
    </xf>
    <xf numFmtId="1" fontId="4" fillId="0" borderId="3" xfId="1" applyNumberFormat="1" applyFont="1" applyBorder="1" applyAlignment="1">
      <alignment horizontal="right"/>
    </xf>
    <xf numFmtId="1" fontId="2" fillId="0" borderId="5" xfId="1" applyNumberFormat="1" applyFont="1" applyBorder="1" applyAlignment="1">
      <alignment horizontal="center" vertical="center"/>
    </xf>
    <xf numFmtId="3" fontId="3" fillId="0" borderId="0" xfId="1" applyNumberFormat="1" applyFont="1" applyBorder="1"/>
  </cellXfs>
  <cellStyles count="3">
    <cellStyle name="Comma 2" xfId="2" xr:uid="{A8278777-5D34-4EB6-ABCA-C860A7E74BBE}"/>
    <cellStyle name="Normal" xfId="0" builtinId="0"/>
    <cellStyle name="Normal 2" xfId="1" xr:uid="{2FACC122-FAA6-4BA9-A957-F8158BB6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sharaawasthi\Documents\Compilations\Reserve%20Money\Maker's%20File\RMCOMP%20Oct%20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FMOD"/>
      <sheetName val="RMCompilation"/>
      <sheetName val="review Bn"/>
      <sheetName val="Review (crore)"/>
      <sheetName val="Weekly Variation"/>
      <sheetName val="Growth"/>
      <sheetName val="CTG"/>
      <sheetName val="WFCR"/>
      <sheetName val="Press release (crores)"/>
      <sheetName val="SDDS"/>
      <sheetName val="WSS_CIMS"/>
      <sheetName val="WSS"/>
      <sheetName val="Time Series"/>
      <sheetName val="Sheet1"/>
      <sheetName val="Monthly Dashboard"/>
      <sheetName val="Liquidity Drivers (2)"/>
      <sheetName val="MPD"/>
    </sheetNames>
    <sheetDataSet>
      <sheetData sheetId="0"/>
      <sheetData sheetId="1"/>
      <sheetData sheetId="2"/>
      <sheetData sheetId="3"/>
      <sheetData sheetId="4">
        <row r="6">
          <cell r="F6">
            <v>44855</v>
          </cell>
          <cell r="I6">
            <v>45219</v>
          </cell>
        </row>
      </sheetData>
      <sheetData sheetId="5">
        <row r="11">
          <cell r="G11">
            <v>45016</v>
          </cell>
          <cell r="I11">
            <v>45219</v>
          </cell>
        </row>
        <row r="14">
          <cell r="G14">
            <v>4386758.8573440276</v>
          </cell>
          <cell r="I14">
            <v>4355509.8259141278</v>
          </cell>
          <cell r="J14">
            <v>-6143.2700000004843</v>
          </cell>
          <cell r="K14">
            <v>-0.14084728576317368</v>
          </cell>
          <cell r="L14">
            <v>69877.785564900114</v>
          </cell>
          <cell r="M14">
            <v>1.7173686601245959</v>
          </cell>
          <cell r="N14">
            <v>-31249.03142990006</v>
          </cell>
          <cell r="O14">
            <v>-0.71234896756599586</v>
          </cell>
          <cell r="P14">
            <v>461032.44699079951</v>
          </cell>
          <cell r="Q14">
            <v>12.535781238131912</v>
          </cell>
          <cell r="R14">
            <v>216745.30755939995</v>
          </cell>
          <cell r="S14">
            <v>5.2369567439309677</v>
          </cell>
        </row>
        <row r="17">
          <cell r="G17">
            <v>3378520.7165410598</v>
          </cell>
          <cell r="I17">
            <v>3304061.2058486599</v>
          </cell>
          <cell r="J17">
            <v>2478.9400000001478</v>
          </cell>
          <cell r="K17">
            <v>7.5083393366935994E-2</v>
          </cell>
          <cell r="L17">
            <v>84598.320527000033</v>
          </cell>
          <cell r="M17">
            <v>2.6996162989839263</v>
          </cell>
          <cell r="N17">
            <v>-74459.510692399635</v>
          </cell>
          <cell r="O17">
            <v>-2.2039086612034016</v>
          </cell>
          <cell r="P17">
            <v>273322.2773653997</v>
          </cell>
          <cell r="Q17">
            <v>9.2809158717318105</v>
          </cell>
          <cell r="R17">
            <v>85746.417583600123</v>
          </cell>
          <cell r="S17">
            <v>2.6643266188956174</v>
          </cell>
        </row>
        <row r="18">
          <cell r="G18">
            <v>930476.97000000009</v>
          </cell>
          <cell r="I18">
            <v>978508.67999999993</v>
          </cell>
          <cell r="J18">
            <v>-8481.6300000002229</v>
          </cell>
          <cell r="K18">
            <v>-0.85934278321336521</v>
          </cell>
          <cell r="L18">
            <v>-26277.390000000014</v>
          </cell>
          <cell r="M18">
            <v>-2.9972175120222277</v>
          </cell>
          <cell r="N18">
            <v>48031.709999999839</v>
          </cell>
          <cell r="O18">
            <v>5.162052533121785</v>
          </cell>
          <cell r="P18">
            <v>164874.38</v>
          </cell>
          <cell r="Q18">
            <v>24.049086781085862</v>
          </cell>
          <cell r="R18">
            <v>128059.90999999995</v>
          </cell>
          <cell r="S18">
            <v>15.05792171349721</v>
          </cell>
        </row>
        <row r="20">
          <cell r="G20">
            <v>77761.17080296803</v>
          </cell>
          <cell r="I20">
            <v>72939.940065467992</v>
          </cell>
          <cell r="J20">
            <v>-140.57999999995445</v>
          </cell>
          <cell r="K20">
            <v>-0.19236316308917648</v>
          </cell>
          <cell r="L20">
            <v>11556.855037900004</v>
          </cell>
          <cell r="M20">
            <v>19.774201397494767</v>
          </cell>
          <cell r="N20">
            <v>-4821.2307375000364</v>
          </cell>
          <cell r="O20">
            <v>-6.2000490575381315</v>
          </cell>
          <cell r="P20">
            <v>22835.789625399957</v>
          </cell>
          <cell r="Q20">
            <v>48.416637532774743</v>
          </cell>
          <cell r="R20">
            <v>2938.9799758000663</v>
          </cell>
          <cell r="S20">
            <v>4.198485237967267</v>
          </cell>
        </row>
        <row r="26">
          <cell r="G26">
            <v>1451125.5499999998</v>
          </cell>
          <cell r="I26">
            <v>1018573.6499999999</v>
          </cell>
          <cell r="J26">
            <v>-55882.629999999881</v>
          </cell>
          <cell r="L26">
            <v>-359048.77000000014</v>
          </cell>
          <cell r="N26">
            <v>-432551.9</v>
          </cell>
          <cell r="P26">
            <v>48444.449999999961</v>
          </cell>
          <cell r="R26">
            <v>-72973.960000000079</v>
          </cell>
        </row>
        <row r="27">
          <cell r="G27">
            <v>1450376.3199999998</v>
          </cell>
          <cell r="I27">
            <v>998388.78999999992</v>
          </cell>
          <cell r="J27">
            <v>-55745.489999999882</v>
          </cell>
          <cell r="L27">
            <v>-362474.11000000028</v>
          </cell>
          <cell r="N27">
            <v>-451987.52999999997</v>
          </cell>
          <cell r="P27">
            <v>48154.079999999885</v>
          </cell>
          <cell r="R27">
            <v>-88109.369999999937</v>
          </cell>
        </row>
        <row r="40">
          <cell r="G40">
            <v>-120991.66</v>
          </cell>
          <cell r="I40">
            <v>86790.69</v>
          </cell>
          <cell r="J40">
            <v>60887.000000000015</v>
          </cell>
          <cell r="L40">
            <v>624000.17000000004</v>
          </cell>
          <cell r="N40">
            <v>207782.35</v>
          </cell>
          <cell r="P40">
            <v>715707.05</v>
          </cell>
          <cell r="R40">
            <v>23062.670000000013</v>
          </cell>
        </row>
        <row r="56">
          <cell r="I56">
            <v>5244.83</v>
          </cell>
          <cell r="J56">
            <v>687.57000000000016</v>
          </cell>
          <cell r="L56">
            <v>2383.7400000000002</v>
          </cell>
          <cell r="N56">
            <v>-21304.130000000005</v>
          </cell>
          <cell r="P56">
            <v>16974.490000000002</v>
          </cell>
          <cell r="R56">
            <v>-13709.450000000004</v>
          </cell>
        </row>
        <row r="60">
          <cell r="G60">
            <v>4587355.4208029676</v>
          </cell>
          <cell r="I60">
            <v>4686132.7000654684</v>
          </cell>
          <cell r="J60">
            <v>-28715.069999999832</v>
          </cell>
          <cell r="K60">
            <v>-0.60903493390203578</v>
          </cell>
          <cell r="L60">
            <v>-263354.2249620994</v>
          </cell>
          <cell r="M60">
            <v>-5.9280912315842249</v>
          </cell>
          <cell r="N60">
            <v>98777.279262500815</v>
          </cell>
          <cell r="O60">
            <v>2.1532510608304012</v>
          </cell>
          <cell r="P60">
            <v>-451332.44037460024</v>
          </cell>
          <cell r="Q60">
            <v>-9.7470377458242048</v>
          </cell>
          <cell r="R60">
            <v>507007.63997579995</v>
          </cell>
          <cell r="S60">
            <v>12.131908777214758</v>
          </cell>
        </row>
        <row r="71">
          <cell r="G71">
            <v>30285.476541060001</v>
          </cell>
          <cell r="I71">
            <v>31648.585848660001</v>
          </cell>
          <cell r="L71">
            <v>990.52052700000104</v>
          </cell>
          <cell r="M71">
            <v>3.5359344381808593</v>
          </cell>
          <cell r="N71">
            <v>1363.1093076000013</v>
          </cell>
          <cell r="O71">
            <v>4.5008679515144658</v>
          </cell>
          <cell r="P71">
            <v>1710.8673653999972</v>
          </cell>
          <cell r="Q71">
            <v>6.2686055136638013</v>
          </cell>
          <cell r="R71">
            <v>2645.0875836000023</v>
          </cell>
          <cell r="S71">
            <v>9.1198915366236779</v>
          </cell>
        </row>
        <row r="74">
          <cell r="G74">
            <v>1587564.8900000001</v>
          </cell>
          <cell r="I74">
            <v>1472880.6300000001</v>
          </cell>
          <cell r="J74">
            <v>-16879.859999999826</v>
          </cell>
          <cell r="K74">
            <v>-1.1330586435407364</v>
          </cell>
          <cell r="L74">
            <v>-64906.350000000202</v>
          </cell>
          <cell r="M74">
            <v>-4.9603618738184627</v>
          </cell>
          <cell r="N74">
            <v>-114684.26</v>
          </cell>
          <cell r="O74">
            <v>-7.223910072740396</v>
          </cell>
          <cell r="P74">
            <v>-129528.03000000022</v>
          </cell>
          <cell r="Q74">
            <v>-9.4331044063543583</v>
          </cell>
          <cell r="R74">
            <v>229286.68000000034</v>
          </cell>
          <cell r="S74">
            <v>18.437423244138522</v>
          </cell>
        </row>
        <row r="110">
          <cell r="G110">
            <v>-94442.7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790E-CD1C-435F-B00F-3666A7439A62}">
  <sheetPr>
    <tabColor rgb="FF7030A0"/>
    <pageSetUpPr fitToPage="1"/>
  </sheetPr>
  <dimension ref="B2:P35"/>
  <sheetViews>
    <sheetView showGridLines="0" tabSelected="1" zoomScaleNormal="100" workbookViewId="0">
      <selection activeCell="A2" sqref="A2"/>
    </sheetView>
  </sheetViews>
  <sheetFormatPr defaultColWidth="11.42578125" defaultRowHeight="12.75" x14ac:dyDescent="0.2"/>
  <cols>
    <col min="1" max="1" width="2.7109375" style="1" customWidth="1"/>
    <col min="2" max="2" width="49.85546875" style="1" customWidth="1"/>
    <col min="3" max="4" width="15.28515625" style="1" bestFit="1" customWidth="1"/>
    <col min="5" max="5" width="14.28515625" style="1" bestFit="1" customWidth="1"/>
    <col min="6" max="6" width="9.140625" style="1" customWidth="1"/>
    <col min="7" max="7" width="14.5703125" style="1" bestFit="1" customWidth="1"/>
    <col min="8" max="8" width="9.140625" style="1" customWidth="1"/>
    <col min="9" max="9" width="14.28515625" style="1" bestFit="1" customWidth="1"/>
    <col min="10" max="10" width="9.140625" style="1" customWidth="1"/>
    <col min="11" max="11" width="14.5703125" style="1" bestFit="1" customWidth="1"/>
    <col min="12" max="12" width="9.140625" style="1" customWidth="1"/>
    <col min="13" max="13" width="14.5703125" style="1" bestFit="1" customWidth="1"/>
    <col min="14" max="14" width="9.140625" style="1" customWidth="1"/>
    <col min="15" max="16" width="15" style="1" bestFit="1" customWidth="1"/>
    <col min="17" max="17" width="15" style="1" customWidth="1"/>
    <col min="18" max="26" width="11.42578125" style="1"/>
    <col min="27" max="27" width="13.28515625" style="1" bestFit="1" customWidth="1"/>
    <col min="28" max="16384" width="11.42578125" style="1"/>
  </cols>
  <sheetData>
    <row r="2" spans="2:16" x14ac:dyDescent="0.2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6" ht="15" customHeight="1" x14ac:dyDescent="0.2"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2:16" ht="15" customHeight="1" x14ac:dyDescent="0.2">
      <c r="B4" s="2" t="s">
        <v>9</v>
      </c>
      <c r="C4" s="9" t="s">
        <v>2</v>
      </c>
      <c r="D4" s="9"/>
      <c r="E4" s="9" t="s">
        <v>3</v>
      </c>
      <c r="F4" s="9"/>
      <c r="G4" s="9"/>
      <c r="H4" s="9"/>
      <c r="I4" s="9"/>
      <c r="J4" s="9"/>
      <c r="K4" s="9"/>
      <c r="L4" s="9"/>
      <c r="M4" s="9"/>
      <c r="N4" s="9"/>
    </row>
    <row r="5" spans="2:16" x14ac:dyDescent="0.2">
      <c r="B5" s="25"/>
      <c r="C5" s="12">
        <f>YEAR(C7)</f>
        <v>2023</v>
      </c>
      <c r="D5" s="12">
        <v>2023</v>
      </c>
      <c r="E5" s="12" t="s">
        <v>4</v>
      </c>
      <c r="F5" s="12"/>
      <c r="G5" s="9" t="s">
        <v>5</v>
      </c>
      <c r="H5" s="9"/>
      <c r="I5" s="9"/>
      <c r="J5" s="9"/>
      <c r="K5" s="9" t="s">
        <v>6</v>
      </c>
      <c r="L5" s="9"/>
      <c r="M5" s="9"/>
      <c r="N5" s="9"/>
    </row>
    <row r="6" spans="2:16" x14ac:dyDescent="0.2">
      <c r="B6" s="25"/>
      <c r="C6" s="12"/>
      <c r="D6" s="12"/>
      <c r="E6" s="12"/>
      <c r="F6" s="12"/>
      <c r="G6" s="9" t="s">
        <v>7</v>
      </c>
      <c r="H6" s="9"/>
      <c r="I6" s="9" t="s">
        <v>8</v>
      </c>
      <c r="J6" s="9"/>
      <c r="K6" s="9">
        <f>YEAR('[1]review Bn'!F6)</f>
        <v>2022</v>
      </c>
      <c r="L6" s="9"/>
      <c r="M6" s="9">
        <f>YEAR('[1]review Bn'!I6)</f>
        <v>2023</v>
      </c>
      <c r="N6" s="9"/>
    </row>
    <row r="7" spans="2:16" x14ac:dyDescent="0.2">
      <c r="B7" s="3"/>
      <c r="C7" s="4">
        <f>'[1]Review (crore)'!G11</f>
        <v>45016</v>
      </c>
      <c r="D7" s="5">
        <f>'[1]Review (crore)'!I11</f>
        <v>45219</v>
      </c>
      <c r="E7" s="4" t="s">
        <v>10</v>
      </c>
      <c r="F7" s="4" t="s">
        <v>11</v>
      </c>
      <c r="G7" s="4" t="s">
        <v>10</v>
      </c>
      <c r="H7" s="4" t="s">
        <v>11</v>
      </c>
      <c r="I7" s="4" t="s">
        <v>10</v>
      </c>
      <c r="J7" s="4" t="s">
        <v>11</v>
      </c>
      <c r="K7" s="4" t="s">
        <v>10</v>
      </c>
      <c r="L7" s="4" t="s">
        <v>11</v>
      </c>
      <c r="M7" s="4" t="s">
        <v>10</v>
      </c>
      <c r="N7" s="4" t="s">
        <v>11</v>
      </c>
    </row>
    <row r="8" spans="2:16" x14ac:dyDescent="0.2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</row>
    <row r="9" spans="2:16" x14ac:dyDescent="0.2"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x14ac:dyDescent="0.2">
      <c r="B10" s="11" t="s">
        <v>12</v>
      </c>
      <c r="C10" s="14">
        <f>'[1]Review (crore)'!G14</f>
        <v>4386758.8573440276</v>
      </c>
      <c r="D10" s="14">
        <f>'[1]Review (crore)'!I14</f>
        <v>4355509.8259141278</v>
      </c>
      <c r="E10" s="14">
        <f>'[1]Review (crore)'!J14</f>
        <v>-6143.2700000004843</v>
      </c>
      <c r="F10" s="15">
        <f>'[1]Review (crore)'!K14</f>
        <v>-0.14084728576317368</v>
      </c>
      <c r="G10" s="14">
        <f>'[1]Review (crore)'!L14</f>
        <v>69877.785564900114</v>
      </c>
      <c r="H10" s="15">
        <f>'[1]Review (crore)'!M14</f>
        <v>1.7173686601245959</v>
      </c>
      <c r="I10" s="14">
        <f>'[1]Review (crore)'!N14</f>
        <v>-31249.03142990006</v>
      </c>
      <c r="J10" s="15">
        <f>'[1]Review (crore)'!O14</f>
        <v>-0.71234896756599586</v>
      </c>
      <c r="K10" s="14">
        <f>'[1]Review (crore)'!P14</f>
        <v>461032.44699079951</v>
      </c>
      <c r="L10" s="15">
        <f>'[1]Review (crore)'!Q14</f>
        <v>12.535781238131912</v>
      </c>
      <c r="M10" s="14">
        <f>'[1]Review (crore)'!R14</f>
        <v>216745.30755939995</v>
      </c>
      <c r="N10" s="15">
        <f>'[1]Review (crore)'!S14</f>
        <v>5.2369567439309677</v>
      </c>
      <c r="P10" s="7"/>
    </row>
    <row r="11" spans="2:16" x14ac:dyDescent="0.2">
      <c r="B11" s="10"/>
      <c r="C11" s="16"/>
      <c r="D11" s="16"/>
      <c r="E11" s="16"/>
      <c r="F11" s="17"/>
      <c r="G11" s="16"/>
      <c r="H11" s="17"/>
      <c r="I11" s="16"/>
      <c r="J11" s="17"/>
      <c r="K11" s="16"/>
      <c r="L11" s="17"/>
      <c r="M11" s="16"/>
      <c r="N11" s="17"/>
    </row>
    <row r="12" spans="2:16" x14ac:dyDescent="0.2">
      <c r="B12" s="11" t="s">
        <v>13</v>
      </c>
      <c r="C12" s="16"/>
      <c r="D12" s="16"/>
      <c r="E12" s="16"/>
      <c r="F12" s="17"/>
      <c r="G12" s="16"/>
      <c r="H12" s="17"/>
      <c r="I12" s="16"/>
      <c r="J12" s="17"/>
      <c r="K12" s="16"/>
      <c r="L12" s="17"/>
      <c r="M12" s="16"/>
      <c r="N12" s="17"/>
    </row>
    <row r="13" spans="2:16" x14ac:dyDescent="0.2">
      <c r="B13" s="10" t="s">
        <v>14</v>
      </c>
      <c r="C13" s="16">
        <f>'[1]Review (crore)'!G17</f>
        <v>3378520.7165410598</v>
      </c>
      <c r="D13" s="16">
        <f>'[1]Review (crore)'!I17</f>
        <v>3304061.2058486599</v>
      </c>
      <c r="E13" s="16">
        <f>'[1]Review (crore)'!J17</f>
        <v>2478.9400000001478</v>
      </c>
      <c r="F13" s="18">
        <f>'[1]Review (crore)'!K17</f>
        <v>7.5083393366935994E-2</v>
      </c>
      <c r="G13" s="16">
        <f>'[1]Review (crore)'!L17</f>
        <v>84598.320527000033</v>
      </c>
      <c r="H13" s="18">
        <f>'[1]Review (crore)'!M17</f>
        <v>2.6996162989839263</v>
      </c>
      <c r="I13" s="16">
        <f>'[1]Review (crore)'!N17</f>
        <v>-74459.510692399635</v>
      </c>
      <c r="J13" s="18">
        <f>'[1]Review (crore)'!O17</f>
        <v>-2.2039086612034016</v>
      </c>
      <c r="K13" s="16">
        <f>'[1]Review (crore)'!P17</f>
        <v>273322.2773653997</v>
      </c>
      <c r="L13" s="18">
        <f>'[1]Review (crore)'!Q17</f>
        <v>9.2809158717318105</v>
      </c>
      <c r="M13" s="16">
        <f>'[1]Review (crore)'!R17</f>
        <v>85746.417583600123</v>
      </c>
      <c r="N13" s="18">
        <f>'[1]Review (crore)'!S17</f>
        <v>2.6643266188956174</v>
      </c>
    </row>
    <row r="14" spans="2:16" x14ac:dyDescent="0.2">
      <c r="B14" s="10"/>
      <c r="C14" s="16"/>
      <c r="D14" s="16"/>
      <c r="E14" s="16"/>
      <c r="F14" s="17"/>
      <c r="G14" s="16"/>
      <c r="H14" s="17"/>
      <c r="I14" s="16"/>
      <c r="J14" s="17"/>
      <c r="K14" s="16"/>
      <c r="L14" s="17"/>
      <c r="M14" s="16"/>
      <c r="N14" s="17"/>
    </row>
    <row r="15" spans="2:16" x14ac:dyDescent="0.2">
      <c r="B15" s="10" t="s">
        <v>15</v>
      </c>
      <c r="C15" s="16">
        <f>'[1]Review (crore)'!G18</f>
        <v>930476.97000000009</v>
      </c>
      <c r="D15" s="16">
        <f>'[1]Review (crore)'!I18</f>
        <v>978508.67999999993</v>
      </c>
      <c r="E15" s="16">
        <f>'[1]Review (crore)'!J18</f>
        <v>-8481.6300000002229</v>
      </c>
      <c r="F15" s="18">
        <f>'[1]Review (crore)'!K18</f>
        <v>-0.85934278321336521</v>
      </c>
      <c r="G15" s="16">
        <f>'[1]Review (crore)'!L18</f>
        <v>-26277.390000000014</v>
      </c>
      <c r="H15" s="18">
        <f>'[1]Review (crore)'!M18</f>
        <v>-2.9972175120222277</v>
      </c>
      <c r="I15" s="16">
        <f>'[1]Review (crore)'!N18</f>
        <v>48031.709999999839</v>
      </c>
      <c r="J15" s="18">
        <f>'[1]Review (crore)'!O18</f>
        <v>5.162052533121785</v>
      </c>
      <c r="K15" s="16">
        <f>'[1]Review (crore)'!P18</f>
        <v>164874.38</v>
      </c>
      <c r="L15" s="18">
        <f>'[1]Review (crore)'!Q18</f>
        <v>24.049086781085862</v>
      </c>
      <c r="M15" s="16">
        <f>'[1]Review (crore)'!R18</f>
        <v>128059.90999999995</v>
      </c>
      <c r="N15" s="18">
        <f>'[1]Review (crore)'!S18</f>
        <v>15.05792171349721</v>
      </c>
    </row>
    <row r="16" spans="2:16" x14ac:dyDescent="0.2">
      <c r="B16" s="10"/>
      <c r="C16" s="16"/>
      <c r="D16" s="16"/>
      <c r="E16" s="16"/>
      <c r="F16" s="17"/>
      <c r="G16" s="16"/>
      <c r="H16" s="17"/>
      <c r="I16" s="16"/>
      <c r="J16" s="17"/>
      <c r="K16" s="16"/>
      <c r="L16" s="17"/>
      <c r="M16" s="16"/>
      <c r="N16" s="17"/>
    </row>
    <row r="17" spans="2:15" x14ac:dyDescent="0.2">
      <c r="B17" s="10" t="s">
        <v>16</v>
      </c>
      <c r="C17" s="16">
        <f>'[1]Review (crore)'!G20</f>
        <v>77761.17080296803</v>
      </c>
      <c r="D17" s="16">
        <f>'[1]Review (crore)'!I20</f>
        <v>72939.940065467992</v>
      </c>
      <c r="E17" s="16">
        <f>'[1]Review (crore)'!J20</f>
        <v>-140.57999999995445</v>
      </c>
      <c r="F17" s="18">
        <f>'[1]Review (crore)'!K20</f>
        <v>-0.19236316308917648</v>
      </c>
      <c r="G17" s="16">
        <f>'[1]Review (crore)'!L20</f>
        <v>11556.855037900004</v>
      </c>
      <c r="H17" s="18">
        <f>'[1]Review (crore)'!M20</f>
        <v>19.774201397494767</v>
      </c>
      <c r="I17" s="16">
        <f>'[1]Review (crore)'!N20</f>
        <v>-4821.2307375000364</v>
      </c>
      <c r="J17" s="18">
        <f>'[1]Review (crore)'!O20</f>
        <v>-6.2000490575381315</v>
      </c>
      <c r="K17" s="16">
        <f>'[1]Review (crore)'!P20</f>
        <v>22835.789625399957</v>
      </c>
      <c r="L17" s="18">
        <f>'[1]Review (crore)'!Q20</f>
        <v>48.416637532774743</v>
      </c>
      <c r="M17" s="16">
        <f>'[1]Review (crore)'!R20</f>
        <v>2938.9799758000663</v>
      </c>
      <c r="N17" s="18">
        <f>'[1]Review (crore)'!S20</f>
        <v>4.198485237967267</v>
      </c>
    </row>
    <row r="18" spans="2:15" x14ac:dyDescent="0.2">
      <c r="B18" s="10"/>
      <c r="C18" s="16"/>
      <c r="D18" s="16"/>
      <c r="E18" s="16"/>
      <c r="F18" s="17"/>
      <c r="G18" s="16"/>
      <c r="H18" s="17"/>
      <c r="I18" s="16"/>
      <c r="J18" s="19"/>
      <c r="K18" s="16"/>
      <c r="L18" s="19"/>
      <c r="M18" s="16"/>
      <c r="N18" s="17"/>
    </row>
    <row r="19" spans="2:15" x14ac:dyDescent="0.2">
      <c r="B19" s="10"/>
      <c r="C19" s="16"/>
      <c r="D19" s="16"/>
      <c r="E19" s="16"/>
      <c r="F19" s="19"/>
      <c r="G19" s="16"/>
      <c r="H19" s="19"/>
      <c r="I19" s="16"/>
      <c r="J19" s="19"/>
      <c r="K19" s="16"/>
      <c r="L19" s="19"/>
      <c r="M19" s="16"/>
      <c r="N19" s="19"/>
    </row>
    <row r="20" spans="2:15" x14ac:dyDescent="0.2">
      <c r="B20" s="11" t="s">
        <v>17</v>
      </c>
      <c r="C20" s="16"/>
      <c r="D20" s="16"/>
      <c r="E20" s="16"/>
      <c r="F20" s="19"/>
      <c r="G20" s="16"/>
      <c r="H20" s="19"/>
      <c r="I20" s="16"/>
      <c r="J20" s="19"/>
      <c r="K20" s="16"/>
      <c r="L20" s="19"/>
      <c r="M20" s="16"/>
      <c r="N20" s="19"/>
    </row>
    <row r="21" spans="2:15" x14ac:dyDescent="0.2">
      <c r="B21" s="10"/>
      <c r="C21" s="16"/>
      <c r="D21" s="16"/>
      <c r="E21" s="16"/>
      <c r="F21" s="19"/>
      <c r="G21" s="16"/>
      <c r="H21" s="19"/>
      <c r="I21" s="16"/>
      <c r="J21" s="19"/>
      <c r="K21" s="16"/>
      <c r="L21" s="19"/>
      <c r="M21" s="16"/>
      <c r="N21" s="19"/>
    </row>
    <row r="22" spans="2:15" x14ac:dyDescent="0.2">
      <c r="B22" s="10" t="s">
        <v>18</v>
      </c>
      <c r="C22" s="16">
        <f>'[1]Review (crore)'!G26</f>
        <v>1451125.5499999998</v>
      </c>
      <c r="D22" s="16">
        <f>'[1]Review (crore)'!I26</f>
        <v>1018573.6499999999</v>
      </c>
      <c r="E22" s="16">
        <f>'[1]Review (crore)'!J26</f>
        <v>-55882.629999999881</v>
      </c>
      <c r="F22" s="16"/>
      <c r="G22" s="16">
        <f>'[1]Review (crore)'!L26</f>
        <v>-359048.77000000014</v>
      </c>
      <c r="H22" s="16"/>
      <c r="I22" s="16">
        <f>'[1]Review (crore)'!N26</f>
        <v>-432551.9</v>
      </c>
      <c r="J22" s="16"/>
      <c r="K22" s="16">
        <f>'[1]Review (crore)'!P26</f>
        <v>48444.449999999961</v>
      </c>
      <c r="L22" s="16"/>
      <c r="M22" s="16">
        <f>'[1]Review (crore)'!R26</f>
        <v>-72973.960000000079</v>
      </c>
      <c r="N22" s="19"/>
    </row>
    <row r="23" spans="2:15" x14ac:dyDescent="0.2">
      <c r="B23" s="10" t="s">
        <v>19</v>
      </c>
      <c r="C23" s="16">
        <f>'[1]Review (crore)'!G27</f>
        <v>1450376.3199999998</v>
      </c>
      <c r="D23" s="16">
        <f>'[1]Review (crore)'!I27</f>
        <v>998388.78999999992</v>
      </c>
      <c r="E23" s="16">
        <f>'[1]Review (crore)'!J27</f>
        <v>-55745.489999999882</v>
      </c>
      <c r="F23" s="16"/>
      <c r="G23" s="16">
        <f>'[1]Review (crore)'!L27</f>
        <v>-362474.11000000028</v>
      </c>
      <c r="H23" s="16"/>
      <c r="I23" s="16">
        <f>'[1]Review (crore)'!N27</f>
        <v>-451987.52999999997</v>
      </c>
      <c r="J23" s="16"/>
      <c r="K23" s="16">
        <f>'[1]Review (crore)'!P27</f>
        <v>48154.079999999885</v>
      </c>
      <c r="L23" s="16"/>
      <c r="M23" s="16">
        <f>'[1]Review (crore)'!R27</f>
        <v>-88109.369999999937</v>
      </c>
      <c r="N23" s="19"/>
    </row>
    <row r="24" spans="2:15" x14ac:dyDescent="0.2">
      <c r="B24" s="10"/>
      <c r="C24" s="16"/>
      <c r="D24" s="16"/>
      <c r="E24" s="16"/>
      <c r="F24" s="19"/>
      <c r="G24" s="16"/>
      <c r="H24" s="19"/>
      <c r="I24" s="16"/>
      <c r="J24" s="19"/>
      <c r="K24" s="16"/>
      <c r="L24" s="19"/>
      <c r="M24" s="16"/>
      <c r="N24" s="19"/>
    </row>
    <row r="25" spans="2:15" x14ac:dyDescent="0.2">
      <c r="B25" s="10" t="s">
        <v>20</v>
      </c>
      <c r="C25" s="16">
        <f>'[1]Review (crore)'!G110</f>
        <v>-94442.7</v>
      </c>
      <c r="D25" s="16">
        <f>'[1]Review (crore)'!I40+'[1]Review (crore)'!I56</f>
        <v>92035.520000000004</v>
      </c>
      <c r="E25" s="16">
        <f>'[1]Review (crore)'!J40+'[1]Review (crore)'!J56</f>
        <v>61574.570000000014</v>
      </c>
      <c r="F25" s="16"/>
      <c r="G25" s="16">
        <f>'[1]Review (crore)'!L40+'[1]Review (crore)'!L56</f>
        <v>626383.91</v>
      </c>
      <c r="H25" s="16"/>
      <c r="I25" s="16">
        <f>'[1]Review (crore)'!N40+'[1]Review (crore)'!N56</f>
        <v>186478.22</v>
      </c>
      <c r="J25" s="16"/>
      <c r="K25" s="16">
        <f>'[1]Review (crore)'!P40+'[1]Review (crore)'!P56</f>
        <v>732681.54</v>
      </c>
      <c r="L25" s="16"/>
      <c r="M25" s="16">
        <f>'[1]Review (crore)'!R40+'[1]Review (crore)'!R56</f>
        <v>9353.2200000000084</v>
      </c>
      <c r="N25" s="19"/>
    </row>
    <row r="26" spans="2:15" x14ac:dyDescent="0.2">
      <c r="B26" s="10" t="s">
        <v>21</v>
      </c>
      <c r="C26" s="16">
        <f>'[1]Review (crore)'!G40</f>
        <v>-120991.66</v>
      </c>
      <c r="D26" s="16">
        <f>'[1]Review (crore)'!I40</f>
        <v>86790.69</v>
      </c>
      <c r="E26" s="16">
        <f>'[1]Review (crore)'!J40</f>
        <v>60887.000000000015</v>
      </c>
      <c r="F26" s="16"/>
      <c r="G26" s="16">
        <f>'[1]Review (crore)'!L40</f>
        <v>624000.17000000004</v>
      </c>
      <c r="H26" s="16"/>
      <c r="I26" s="16">
        <f>'[1]Review (crore)'!N40</f>
        <v>207782.35</v>
      </c>
      <c r="J26" s="16"/>
      <c r="K26" s="16">
        <f>'[1]Review (crore)'!P40</f>
        <v>715707.05</v>
      </c>
      <c r="L26" s="16"/>
      <c r="M26" s="16">
        <f>'[1]Review (crore)'!R40</f>
        <v>23062.670000000013</v>
      </c>
      <c r="N26" s="19"/>
    </row>
    <row r="27" spans="2:15" x14ac:dyDescent="0.2">
      <c r="B27" s="10"/>
      <c r="C27" s="16"/>
      <c r="D27" s="16"/>
      <c r="E27" s="16"/>
      <c r="F27" s="19"/>
      <c r="G27" s="16"/>
      <c r="H27" s="19"/>
      <c r="I27" s="16"/>
      <c r="J27" s="19"/>
      <c r="K27" s="16"/>
      <c r="L27" s="19"/>
      <c r="M27" s="16"/>
      <c r="N27" s="19"/>
    </row>
    <row r="28" spans="2:15" x14ac:dyDescent="0.2">
      <c r="B28" s="10" t="s">
        <v>22</v>
      </c>
      <c r="C28" s="16">
        <f>'[1]Review (crore)'!G60</f>
        <v>4587355.4208029676</v>
      </c>
      <c r="D28" s="16">
        <f>'[1]Review (crore)'!I60</f>
        <v>4686132.7000654684</v>
      </c>
      <c r="E28" s="16">
        <f>'[1]Review (crore)'!J60</f>
        <v>-28715.069999999832</v>
      </c>
      <c r="F28" s="18">
        <f>'[1]Review (crore)'!K60</f>
        <v>-0.60903493390203578</v>
      </c>
      <c r="G28" s="16">
        <f>'[1]Review (crore)'!L60</f>
        <v>-263354.2249620994</v>
      </c>
      <c r="H28" s="18">
        <f>'[1]Review (crore)'!M60</f>
        <v>-5.9280912315842249</v>
      </c>
      <c r="I28" s="16">
        <f>'[1]Review (crore)'!N60</f>
        <v>98777.279262500815</v>
      </c>
      <c r="J28" s="18">
        <f>'[1]Review (crore)'!O60</f>
        <v>2.1532510608304012</v>
      </c>
      <c r="K28" s="16">
        <f>'[1]Review (crore)'!P60</f>
        <v>-451332.44037460024</v>
      </c>
      <c r="L28" s="18">
        <f>'[1]Review (crore)'!Q60</f>
        <v>-9.7470377458242048</v>
      </c>
      <c r="M28" s="16">
        <f>'[1]Review (crore)'!R60</f>
        <v>507007.63997579995</v>
      </c>
      <c r="N28" s="18">
        <f>'[1]Review (crore)'!S60</f>
        <v>12.131908777214758</v>
      </c>
    </row>
    <row r="29" spans="2:15" x14ac:dyDescent="0.2">
      <c r="B29" s="10"/>
      <c r="C29" s="16"/>
      <c r="D29" s="16"/>
      <c r="E29" s="16"/>
      <c r="F29" s="19"/>
      <c r="G29" s="16"/>
      <c r="H29" s="19"/>
      <c r="I29" s="16"/>
      <c r="J29" s="19"/>
      <c r="K29" s="16"/>
      <c r="L29" s="19"/>
      <c r="M29" s="16"/>
      <c r="N29" s="19"/>
    </row>
    <row r="30" spans="2:15" x14ac:dyDescent="0.2">
      <c r="B30" s="10" t="s">
        <v>23</v>
      </c>
      <c r="C30" s="16">
        <f>'[1]Review (crore)'!G71</f>
        <v>30285.476541060001</v>
      </c>
      <c r="D30" s="16">
        <f>'[1]Review (crore)'!I71</f>
        <v>31648.585848660001</v>
      </c>
      <c r="E30" s="16"/>
      <c r="F30" s="16"/>
      <c r="G30" s="16">
        <f>'[1]Review (crore)'!L71</f>
        <v>990.52052700000104</v>
      </c>
      <c r="H30" s="18">
        <f>'[1]Review (crore)'!M71</f>
        <v>3.5359344381808593</v>
      </c>
      <c r="I30" s="16">
        <f>'[1]Review (crore)'!N71</f>
        <v>1363.1093076000013</v>
      </c>
      <c r="J30" s="18">
        <f>'[1]Review (crore)'!O71</f>
        <v>4.5008679515144658</v>
      </c>
      <c r="K30" s="16">
        <f>'[1]Review (crore)'!P71</f>
        <v>1710.8673653999972</v>
      </c>
      <c r="L30" s="18">
        <f>'[1]Review (crore)'!Q71</f>
        <v>6.2686055136638013</v>
      </c>
      <c r="M30" s="16">
        <f>'[1]Review (crore)'!R71</f>
        <v>2645.0875836000023</v>
      </c>
      <c r="N30" s="18">
        <f>'[1]Review (crore)'!S71</f>
        <v>9.1198915366236779</v>
      </c>
    </row>
    <row r="31" spans="2:15" x14ac:dyDescent="0.2">
      <c r="B31" s="10"/>
      <c r="C31" s="16"/>
      <c r="D31" s="16"/>
      <c r="E31" s="16"/>
      <c r="F31" s="19"/>
      <c r="G31" s="16"/>
      <c r="H31" s="19"/>
      <c r="I31" s="16"/>
      <c r="J31" s="19"/>
      <c r="K31" s="16"/>
      <c r="L31" s="19"/>
      <c r="M31" s="16"/>
      <c r="N31" s="19"/>
    </row>
    <row r="32" spans="2:15" x14ac:dyDescent="0.2">
      <c r="B32" s="10" t="s">
        <v>24</v>
      </c>
      <c r="C32" s="16">
        <f>'[1]Review (crore)'!G74</f>
        <v>1587564.8900000001</v>
      </c>
      <c r="D32" s="16">
        <f>'[1]Review (crore)'!I74</f>
        <v>1472880.6300000001</v>
      </c>
      <c r="E32" s="16">
        <f>'[1]Review (crore)'!J74</f>
        <v>-16879.859999999826</v>
      </c>
      <c r="F32" s="18">
        <f>'[1]Review (crore)'!K74</f>
        <v>-1.1330586435407364</v>
      </c>
      <c r="G32" s="16">
        <f>'[1]Review (crore)'!L74</f>
        <v>-64906.350000000202</v>
      </c>
      <c r="H32" s="18">
        <f>'[1]Review (crore)'!M74</f>
        <v>-4.9603618738184627</v>
      </c>
      <c r="I32" s="16">
        <f>'[1]Review (crore)'!N74</f>
        <v>-114684.26</v>
      </c>
      <c r="J32" s="18">
        <f>'[1]Review (crore)'!O74</f>
        <v>-7.223910072740396</v>
      </c>
      <c r="K32" s="16">
        <f>'[1]Review (crore)'!P74</f>
        <v>-129528.03000000022</v>
      </c>
      <c r="L32" s="18">
        <f>'[1]Review (crore)'!Q74</f>
        <v>-9.4331044063543583</v>
      </c>
      <c r="M32" s="16">
        <f>'[1]Review (crore)'!R74</f>
        <v>229286.68000000034</v>
      </c>
      <c r="N32" s="18">
        <f>'[1]Review (crore)'!S74</f>
        <v>18.437423244138522</v>
      </c>
      <c r="O32" s="26"/>
    </row>
    <row r="33" spans="2:14" x14ac:dyDescent="0.2">
      <c r="B33" s="1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2:14" x14ac:dyDescent="0.2">
      <c r="B34" s="21" t="s">
        <v>25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2:14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</sheetData>
  <mergeCells count="15"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B3:N3"/>
    <mergeCell ref="B4:B7"/>
    <mergeCell ref="I6:J6"/>
    <mergeCell ref="K6:L6"/>
    <mergeCell ref="M6:N6"/>
    <mergeCell ref="B34:N34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Manish</cp:lastModifiedBy>
  <dcterms:created xsi:type="dcterms:W3CDTF">2023-10-25T09:17:13Z</dcterms:created>
  <dcterms:modified xsi:type="dcterms:W3CDTF">2023-10-25T10:22:48Z</dcterms:modified>
</cp:coreProperties>
</file>