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bionline-my.sharepoint.com/personal/brdethadiya_rbi_org_in/Documents/table 43 verification/2026/"/>
    </mc:Choice>
  </mc:AlternateContent>
  <xr:revisionPtr revIDLastSave="5" documentId="13_ncr:1_{640B5E2A-81A3-41DF-895D-F6ABC1675F24}" xr6:coauthVersionLast="47" xr6:coauthVersionMax="47" xr10:uidLastSave="{AEDCFE3C-2370-4CA7-90A5-C5ABF59D59FC}"/>
  <bookViews>
    <workbookView xWindow="-120" yWindow="-120" windowWidth="29040" windowHeight="15720" xr2:uid="{00000000-000D-0000-FFFF-FFFF00000000}"/>
  </bookViews>
  <sheets>
    <sheet name="January 2026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8" i="7" l="1"/>
  <c r="E88" i="7"/>
  <c r="F88" i="7"/>
  <c r="D85" i="7"/>
  <c r="E85" i="7"/>
  <c r="F85" i="7"/>
  <c r="D82" i="7"/>
  <c r="E82" i="7"/>
  <c r="F82" i="7"/>
  <c r="C105" i="7" l="1"/>
  <c r="D105" i="7"/>
  <c r="E105" i="7"/>
  <c r="F105" i="7"/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2" i="7"/>
  <c r="D108" i="7"/>
  <c r="D102" i="7"/>
  <c r="F101" i="7" l="1"/>
  <c r="D101" i="7"/>
  <c r="E111" i="7"/>
  <c r="E108" i="7"/>
  <c r="E102" i="7"/>
  <c r="C111" i="7"/>
  <c r="C108" i="7"/>
  <c r="C102" i="7"/>
  <c r="E101" i="7" l="1"/>
  <c r="F115" i="7"/>
  <c r="D115" i="7"/>
  <c r="C101" i="7"/>
  <c r="F38" i="7"/>
  <c r="J38" i="7"/>
  <c r="J35" i="7"/>
  <c r="F35" i="7"/>
  <c r="C115" i="7" l="1"/>
  <c r="E115" i="7"/>
  <c r="J34" i="7"/>
  <c r="F34" i="7"/>
  <c r="F70" i="7" l="1"/>
  <c r="J66" i="7"/>
  <c r="F66" i="7"/>
  <c r="J59" i="7"/>
  <c r="F59" i="7"/>
  <c r="J62" i="7"/>
  <c r="F62" i="7"/>
  <c r="H38" i="7" l="1"/>
  <c r="D38" i="7"/>
  <c r="D30" i="7" l="1"/>
  <c r="C82" i="7"/>
  <c r="C88" i="7" l="1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H41" i="7"/>
  <c r="I41" i="7"/>
  <c r="E41" i="7"/>
  <c r="E49" i="7" l="1"/>
  <c r="D49" i="7"/>
  <c r="G50" i="7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<sst xmlns="http://schemas.openxmlformats.org/spreadsheetml/2006/main" count="216" uniqueCount="187">
  <si>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</si>
  <si>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</si>
  <si>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</si>
  <si>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</si>
  <si>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</si>
  <si>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</si>
  <si>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</si>
  <si>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</si>
  <si>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</si>
  <si>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</si>
  <si>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</si>
  <si>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</si>
  <si>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</si>
  <si>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</si>
  <si>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</si>
  <si>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</si>
  <si>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</si>
  <si>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</si>
  <si>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</si>
  <si>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</si>
  <si>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</si>
  <si>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</si>
  <si>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</si>
  <si>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</si>
  <si>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</si>
  <si>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</si>
  <si>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</si>
  <si>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</si>
  <si>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</si>
  <si>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</si>
  <si>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</si>
  <si>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</si>
  <si>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</si>
  <si>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</si>
  <si>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</si>
  <si>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</si>
  <si>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</si>
  <si>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</si>
  <si>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</si>
  <si>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</si>
  <si>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</si>
  <si>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</si>
  <si>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</si>
  <si>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</si>
  <si>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</si>
  <si>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</si>
  <si>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</si>
  <si>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</si>
  <si>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</si>
  <si>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</si>
  <si>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</si>
  <si>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</si>
  <si>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</si>
  <si>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</si>
  <si>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</si>
  <si>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</si>
  <si>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</si>
  <si>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</si>
  <si>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</si>
  <si>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</si>
  <si>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</si>
  <si>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</si>
  <si>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</si>
  <si>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</si>
  <si>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</si>
  <si>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</si>
  <si>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</si>
  <si>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</si>
  <si>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</si>
  <si>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</si>
  <si>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</si>
  <si>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</si>
  <si>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</si>
  <si>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</si>
  <si>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</si>
  <si>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</si>
  <si>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</si>
  <si>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</si>
  <si>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</si>
  <si>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</si>
  <si>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</si>
  <si>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</si>
  <si>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</si>
  <si>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</si>
  <si>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</si>
  <si>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</si>
  <si>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</si>
  <si>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</si>
  <si>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</si>
  <si>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</si>
  <si>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</si>
  <si>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</si>
  <si>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</si>
  <si>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</si>
  <si>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</si>
  <si>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</si>
  <si>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</si>
  <si>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</si>
  <si>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</si>
  <si>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</si>
  <si>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</si>
  <si>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</si>
  <si>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</si>
  <si>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</si>
  <si>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</si>
  <si>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</si>
  <si>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</si>
  <si>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</si>
  <si>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</si>
  <si>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</si>
  <si>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</si>
  <si>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</si>
  <si>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</si>
  <si>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</si>
  <si>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</si>
  <si>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</si>
  <si>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</si>
  <si>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</si>
  <si>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</si>
  <si>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</si>
  <si>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</si>
  <si>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</si>
  <si>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</si>
  <si>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</si>
  <si>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</si>
  <si>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</si>
  <si>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</si>
  <si>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</si>
  <si>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</si>
  <si>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</si>
  <si>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</si>
  <si>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</si>
  <si>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</si>
  <si>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</si>
  <si>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</si>
  <si>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</si>
  <si>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</si>
  <si>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</si>
  <si>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</si>
  <si>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</si>
  <si>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</si>
  <si>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</si>
  <si>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</si>
  <si>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</si>
  <si>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</si>
  <si>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</si>
  <si>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</si>
  <si>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</si>
  <si>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</si>
  <si>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</si>
  <si>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</si>
  <si>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</si>
  <si>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</si>
  <si>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</si>
  <si>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</si>
  <si>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</si>
  <si>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</si>
  <si>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</si>
  <si>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</si>
  <si>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</si>
  <si>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</si>
  <si>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</si>
  <si>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</si>
  <si>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</si>
  <si>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</si>
  <si>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</si>
  <si>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</si>
  <si>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</si>
  <si>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</si>
  <si>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 2025</t>
  </si>
  <si>
    <t>0.111 bps</t>
  </si>
  <si>
    <t>0.160 bps</t>
  </si>
  <si>
    <t>August 2025</t>
  </si>
  <si>
    <t>September 2025</t>
  </si>
  <si>
    <t>October 2025</t>
  </si>
  <si>
    <t>0.166 bps</t>
  </si>
  <si>
    <t>0.150 bps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</si>
  <si>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</si>
  <si>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November 2025</t>
  </si>
  <si>
    <t>December 2025</t>
  </si>
  <si>
    <t>December</t>
  </si>
  <si>
    <t>0.139 bps</t>
  </si>
  <si>
    <t>January 2026</t>
  </si>
  <si>
    <t>0.130 bps</t>
  </si>
  <si>
    <t>January</t>
  </si>
  <si>
    <t>2025
January</t>
  </si>
  <si>
    <t>0.134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</si>
</sst>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4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49" fontId="3" fillId="3" borderId="40" xfId="0" applyNumberFormat="1" applyFont="1" applyFill="1" applyBorder="1" applyAlignment="1">
      <alignment horizontal="left" vertical="center" wrapText="1"/>
    </xf>
    <xf numFmtId="2" fontId="2" fillId="2" borderId="45" xfId="0" applyNumberFormat="1" applyFont="1" applyFill="1" applyBorder="1" applyAlignment="1">
      <alignment horizontal="right" vertical="center" wrapText="1"/>
    </xf>
    <xf numFmtId="181" fontId="2" fillId="2" borderId="4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/>
    <xf numFmtId="1" fontId="6" fillId="5" borderId="1" xfId="0" applyNumberFormat="1" applyFont="1" applyFill="1" applyBorder="1" applyAlignment="1">
      <alignment horizontal="center" vertical="center" wrapText="1"/>
    </xf>
    <xf numFmtId="2" fontId="3" fillId="93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49" fontId="3" fillId="2" borderId="40" xfId="0" applyNumberFormat="1" applyFont="1" applyFill="1" applyBorder="1" applyAlignment="1">
      <alignment horizontal="left" vertical="center" wrapText="1"/>
    </xf>
    <xf numFmtId="1" fontId="2" fillId="2" borderId="45" xfId="0" applyNumberFormat="1" applyFont="1" applyFill="1" applyBorder="1" applyAlignment="1">
      <alignment horizontal="right" vertical="center" wrapText="1"/>
    </xf>
    <xf numFmtId="2" fontId="4" fillId="2" borderId="40" xfId="0" applyNumberFormat="1" applyFont="1" applyFill="1" applyBorder="1" applyAlignment="1">
      <alignment horizontal="justify" vertical="justify" wrapText="1"/>
    </xf>
    <xf numFmtId="2" fontId="4" fillId="2" borderId="45" xfId="0" applyNumberFormat="1" applyFont="1" applyFill="1" applyBorder="1" applyAlignment="1">
      <alignment horizontal="justify" vertical="justify" wrapText="1"/>
    </xf>
    <xf numFmtId="2" fontId="4" fillId="2" borderId="41" xfId="0" applyNumberFormat="1" applyFont="1" applyFill="1" applyBorder="1" applyAlignment="1">
      <alignment horizontal="justify" vertical="justify" wrapText="1"/>
    </xf>
    <xf numFmtId="2" fontId="4" fillId="2" borderId="22" xfId="0" applyNumberFormat="1" applyFont="1" applyFill="1" applyBorder="1" applyAlignment="1">
      <alignment horizontal="justify" vertical="justify" wrapText="1"/>
    </xf>
    <xf numFmtId="2" fontId="4" fillId="2" borderId="0" xfId="0" applyNumberFormat="1" applyFont="1" applyFill="1" applyBorder="1" applyAlignment="1">
      <alignment horizontal="justify" vertical="justify" wrapText="1"/>
    </xf>
    <xf numFmtId="2" fontId="4" fillId="2" borderId="21" xfId="0" applyNumberFormat="1" applyFont="1" applyFill="1" applyBorder="1" applyAlignment="1">
      <alignment horizontal="justify" vertical="justify" wrapText="1"/>
    </xf>
    <xf numFmtId="2" fontId="4" fillId="2" borderId="42" xfId="0" applyNumberFormat="1" applyFont="1" applyFill="1" applyBorder="1" applyAlignment="1">
      <alignment horizontal="justify" vertical="justify" wrapText="1"/>
    </xf>
    <xf numFmtId="2" fontId="4" fillId="2" borderId="23" xfId="0" applyNumberFormat="1" applyFont="1" applyFill="1" applyBorder="1" applyAlignment="1">
      <alignment horizontal="justify" vertical="justify" wrapText="1"/>
    </xf>
    <xf numFmtId="2" fontId="4" fillId="2" borderId="39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40" xfId="0" quotePrefix="1" applyNumberFormat="1" applyFont="1" applyFill="1" applyBorder="1" applyAlignment="1">
      <alignment horizontal="left" vertical="justify" wrapText="1"/>
    </xf>
    <xf numFmtId="2" fontId="4" fillId="2" borderId="45" xfId="0" quotePrefix="1" applyNumberFormat="1" applyFont="1" applyFill="1" applyBorder="1" applyAlignment="1">
      <alignment horizontal="left" vertical="justify" wrapText="1"/>
    </xf>
    <xf numFmtId="2" fontId="4" fillId="2" borderId="41" xfId="0" quotePrefix="1" applyNumberFormat="1" applyFont="1" applyFill="1" applyBorder="1" applyAlignment="1">
      <alignment horizontal="left" vertical="justify" wrapText="1"/>
    </xf>
    <xf numFmtId="2" fontId="4" fillId="2" borderId="22" xfId="0" quotePrefix="1" applyNumberFormat="1" applyFont="1" applyFill="1" applyBorder="1" applyAlignment="1">
      <alignment horizontal="left" vertical="justify" wrapText="1"/>
    </xf>
    <xf numFmtId="2" fontId="4" fillId="2" borderId="0" xfId="0" quotePrefix="1" applyNumberFormat="1" applyFont="1" applyFill="1" applyBorder="1" applyAlignment="1">
      <alignment horizontal="left" vertical="justify" wrapText="1"/>
    </xf>
    <xf numFmtId="2" fontId="4" fillId="2" borderId="21" xfId="0" quotePrefix="1" applyNumberFormat="1" applyFont="1" applyFill="1" applyBorder="1" applyAlignment="1">
      <alignment horizontal="left" vertical="justify" wrapText="1"/>
    </xf>
    <xf numFmtId="2" fontId="4" fillId="2" borderId="42" xfId="0" quotePrefix="1" applyNumberFormat="1" applyFont="1" applyFill="1" applyBorder="1" applyAlignment="1">
      <alignment horizontal="left" vertical="justify" wrapText="1"/>
    </xf>
    <xf numFmtId="2" fontId="4" fillId="2" borderId="23" xfId="0" quotePrefix="1" applyNumberFormat="1" applyFont="1" applyFill="1" applyBorder="1" applyAlignment="1">
      <alignment horizontal="left" vertical="justify" wrapText="1"/>
    </xf>
    <xf numFmtId="2" fontId="4" fillId="2" borderId="39" xfId="0" quotePrefix="1" applyNumberFormat="1" applyFont="1" applyFill="1" applyBorder="1" applyAlignment="1">
      <alignment horizontal="left" vertical="justify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43" xfId="0" applyNumberFormat="1" applyFont="1" applyFill="1" applyBorder="1" applyAlignment="1">
      <alignment horizontal="center" vertical="center" wrapText="1"/>
    </xf>
    <xf numFmtId="2" fontId="6" fillId="5" borderId="44" xfId="0" applyNumberFormat="1" applyFont="1" applyFill="1" applyBorder="1" applyAlignment="1">
      <alignment horizontal="center" vertical="center" wrapText="1"/>
    </xf>
    <xf numFmtId="2" fontId="9" fillId="5" borderId="43" xfId="0" applyNumberFormat="1" applyFont="1" applyFill="1" applyBorder="1" applyAlignment="1">
      <alignment horizontal="center" vertical="center" wrapText="1"/>
    </xf>
    <xf numFmtId="2" fontId="9" fillId="5" borderId="44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85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3" sqref="B3:B6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4" customWidth="1"/>
    <col min="4" max="4" width="11.140625" style="54" bestFit="1" customWidth="1"/>
    <col min="5" max="5" width="11" style="34" customWidth="1"/>
    <col min="6" max="6" width="14.28515625" style="34" bestFit="1" customWidth="1"/>
    <col min="7" max="7" width="13.85546875" style="48" bestFit="1" customWidth="1"/>
    <col min="8" max="8" width="12.7109375" style="52" bestFit="1" customWidth="1"/>
    <col min="9" max="9" width="10.85546875" style="48" customWidth="1"/>
    <col min="10" max="10" width="11.140625" style="53" bestFit="1" customWidth="1"/>
    <col min="11" max="16384" width="9.140625" style="1"/>
  </cols>
  <sheetData>
    <row r="1" spans="2:10">
      <c r="B1" s="135" t="s">
        <v>80</v>
      </c>
      <c r="C1" s="135"/>
      <c r="D1" s="135"/>
      <c r="E1" s="135"/>
      <c r="F1" s="135"/>
      <c r="G1" s="135"/>
      <c r="H1" s="135"/>
      <c r="I1" s="135"/>
      <c r="J1" s="135"/>
    </row>
    <row r="2" spans="2:10">
      <c r="B2" s="136" t="s">
        <v>69</v>
      </c>
      <c r="C2" s="136"/>
      <c r="D2" s="136"/>
      <c r="E2" s="136"/>
      <c r="F2" s="136"/>
      <c r="G2" s="136"/>
      <c r="H2" s="136"/>
      <c r="I2" s="136"/>
      <c r="J2" s="136"/>
    </row>
    <row r="3" spans="2:10">
      <c r="B3" s="121"/>
      <c r="C3" s="133" t="s">
        <v>30</v>
      </c>
      <c r="D3" s="133"/>
      <c r="E3" s="133"/>
      <c r="F3" s="133"/>
      <c r="G3" s="137" t="s">
        <v>29</v>
      </c>
      <c r="H3" s="137"/>
      <c r="I3" s="137"/>
      <c r="J3" s="137"/>
    </row>
    <row r="4" spans="2:10" ht="12.75" customHeight="1">
      <c r="B4" s="121"/>
      <c r="C4" s="138" t="s">
        <v>162</v>
      </c>
      <c r="D4" s="140" t="s">
        <v>185</v>
      </c>
      <c r="E4" s="82">
        <v>2025</v>
      </c>
      <c r="F4" s="82">
        <v>2026</v>
      </c>
      <c r="G4" s="138" t="s">
        <v>162</v>
      </c>
      <c r="H4" s="140" t="s">
        <v>185</v>
      </c>
      <c r="I4" s="104">
        <v>2025</v>
      </c>
      <c r="J4" s="104">
        <v>2026</v>
      </c>
    </row>
    <row r="5" spans="2:10" ht="12.75" customHeight="1">
      <c r="B5" s="121"/>
      <c r="C5" s="139"/>
      <c r="D5" s="141"/>
      <c r="E5" s="94" t="s">
        <v>180</v>
      </c>
      <c r="F5" s="82" t="s">
        <v>184</v>
      </c>
      <c r="G5" s="139"/>
      <c r="H5" s="141"/>
      <c r="I5" s="104" t="s">
        <v>180</v>
      </c>
      <c r="J5" s="104" t="s">
        <v>184</v>
      </c>
    </row>
    <row r="6" spans="2:10">
      <c r="B6" s="121"/>
      <c r="C6" s="73">
        <v>1</v>
      </c>
      <c r="D6" s="73">
        <v>2</v>
      </c>
      <c r="E6" s="73">
        <v>3</v>
      </c>
      <c r="F6" s="73">
        <v>4</v>
      </c>
      <c r="G6" s="73">
        <v>1</v>
      </c>
      <c r="H6" s="73">
        <v>2</v>
      </c>
      <c r="I6" s="73">
        <v>3</v>
      </c>
      <c r="J6" s="73">
        <v>4</v>
      </c>
    </row>
    <row r="7" spans="2:10">
      <c r="B7" s="7" t="s">
        <v>68</v>
      </c>
      <c r="C7" s="21"/>
      <c r="D7" s="21"/>
      <c r="E7" s="21"/>
      <c r="F7" s="21"/>
      <c r="G7" s="35"/>
      <c r="H7" s="35"/>
      <c r="I7" s="35"/>
      <c r="J7" s="35"/>
    </row>
    <row r="8" spans="2:10">
      <c r="B8" s="17" t="s">
        <v>67</v>
      </c>
      <c r="C8" s="21"/>
      <c r="D8" s="21"/>
      <c r="E8" s="21"/>
      <c r="F8" s="21"/>
      <c r="G8" s="35"/>
      <c r="H8" s="35"/>
      <c r="I8" s="36"/>
      <c r="J8" s="36"/>
    </row>
    <row r="9" spans="2:10">
      <c r="B9" s="16" t="s">
        <v>66</v>
      </c>
      <c r="C9" s="3">
        <f>C10+C14+C15</f>
        <v>47.396695000000008</v>
      </c>
      <c r="D9" s="3">
        <f t="shared" ref="D9:G9" si="0">D10+D14+D15</f>
        <v>4.8813700000000004</v>
      </c>
      <c r="E9" s="3">
        <f t="shared" si="0"/>
        <v>5.0699500000000004</v>
      </c>
      <c r="F9" s="3">
        <f t="shared" si="0"/>
        <v>4.3498200000000002</v>
      </c>
      <c r="G9" s="37">
        <f t="shared" si="0"/>
        <v>296218030.45194876</v>
      </c>
      <c r="H9" s="37">
        <f>H10+H14+H15</f>
        <v>30296789.6310957</v>
      </c>
      <c r="I9" s="37">
        <f>I10+I14+I15</f>
        <v>34813890.970450498</v>
      </c>
      <c r="J9" s="37">
        <f>J10+J14+J15</f>
        <v>32155353.739944398</v>
      </c>
    </row>
    <row r="10" spans="2:10">
      <c r="B10" s="16" t="s">
        <v>65</v>
      </c>
      <c r="C10" s="3">
        <f>C11+C12+C13</f>
        <v>17.86797</v>
      </c>
      <c r="D10" s="3">
        <f t="shared" ref="D10:J10" si="1">D11+D12+D13</f>
        <v>1.7676700000000001</v>
      </c>
      <c r="E10" s="3">
        <f t="shared" si="1"/>
        <v>1.70905</v>
      </c>
      <c r="F10" s="3">
        <f t="shared" si="1"/>
        <v>1.60677</v>
      </c>
      <c r="G10" s="37">
        <f>G11+G12+G13</f>
        <v>185733719.45194876</v>
      </c>
      <c r="H10" s="37">
        <f t="shared" si="1"/>
        <v>17807347.241095699</v>
      </c>
      <c r="I10" s="37">
        <f t="shared" si="1"/>
        <v>20459215.744450498</v>
      </c>
      <c r="J10" s="37">
        <f t="shared" si="1"/>
        <v>18709470.219944395</v>
      </c>
    </row>
    <row r="11" spans="2:10">
      <c r="B11" s="9" t="s">
        <v>64</v>
      </c>
      <c r="C11" s="30">
        <v>10.561059999999999</v>
      </c>
      <c r="D11" s="30">
        <v>1.10389</v>
      </c>
      <c r="E11" s="30">
        <v>0.93769999999999998</v>
      </c>
      <c r="F11" s="30">
        <v>0.89590999999999998</v>
      </c>
      <c r="G11" s="38">
        <v>16056018.291948801</v>
      </c>
      <c r="H11" s="38">
        <v>1627265.0910956999</v>
      </c>
      <c r="I11" s="38">
        <v>1358771.7644505</v>
      </c>
      <c r="J11" s="38">
        <v>1235355.8799443999</v>
      </c>
    </row>
    <row r="12" spans="2:10">
      <c r="B12" s="9" t="s">
        <v>63</v>
      </c>
      <c r="C12" s="30">
        <v>4.7247200000000005</v>
      </c>
      <c r="D12" s="30">
        <v>0.41265000000000002</v>
      </c>
      <c r="E12" s="30">
        <v>0.51419999999999999</v>
      </c>
      <c r="F12" s="30">
        <v>0.46317000000000003</v>
      </c>
      <c r="G12" s="38">
        <v>77286610.559999987</v>
      </c>
      <c r="H12" s="38">
        <v>7288494.3499999996</v>
      </c>
      <c r="I12" s="38">
        <v>9176296.7799999993</v>
      </c>
      <c r="J12" s="38">
        <v>7775967.5899999999</v>
      </c>
    </row>
    <row r="13" spans="2:10">
      <c r="B13" s="9" t="s">
        <v>62</v>
      </c>
      <c r="C13" s="30">
        <v>2.5821900000000002</v>
      </c>
      <c r="D13" s="30">
        <v>0.25113000000000002</v>
      </c>
      <c r="E13" s="30">
        <v>0.25714999999999999</v>
      </c>
      <c r="F13" s="30">
        <v>0.24768999999999999</v>
      </c>
      <c r="G13" s="38">
        <v>92391090.599999994</v>
      </c>
      <c r="H13" s="38">
        <v>8891587.8000000007</v>
      </c>
      <c r="I13" s="38">
        <v>9924147.1999999993</v>
      </c>
      <c r="J13" s="38">
        <v>9698146.7499999981</v>
      </c>
    </row>
    <row r="14" spans="2:10">
      <c r="B14" s="9" t="s">
        <v>61</v>
      </c>
      <c r="C14" s="30">
        <v>28.063955000000007</v>
      </c>
      <c r="D14" s="30">
        <v>2.9388200000000002</v>
      </c>
      <c r="E14" s="30">
        <v>3.2654200000000002</v>
      </c>
      <c r="F14" s="30">
        <v>2.6383999999999999</v>
      </c>
      <c r="G14" s="31">
        <v>100639564.86</v>
      </c>
      <c r="H14" s="31">
        <v>11164124.609999998</v>
      </c>
      <c r="I14" s="31">
        <v>13484009.649999999</v>
      </c>
      <c r="J14" s="31">
        <v>12450917.020000001</v>
      </c>
    </row>
    <row r="15" spans="2:10">
      <c r="B15" s="9" t="s">
        <v>60</v>
      </c>
      <c r="C15" s="30">
        <v>1.4647699999999999</v>
      </c>
      <c r="D15" s="30">
        <v>0.17488000000000001</v>
      </c>
      <c r="E15" s="28">
        <v>9.5479999999999995E-2</v>
      </c>
      <c r="F15" s="28">
        <v>0.10465000000000001</v>
      </c>
      <c r="G15" s="38">
        <v>9844746.1399999987</v>
      </c>
      <c r="H15" s="38">
        <v>1325317.78</v>
      </c>
      <c r="I15" s="38">
        <v>870665.576</v>
      </c>
      <c r="J15" s="38">
        <v>994966.5</v>
      </c>
    </row>
    <row r="16" spans="2:10">
      <c r="B16" s="25" t="s">
        <v>59</v>
      </c>
      <c r="C16" s="22"/>
      <c r="D16" s="22"/>
      <c r="E16" s="22"/>
      <c r="F16" s="22"/>
      <c r="G16" s="36"/>
      <c r="H16" s="36"/>
      <c r="I16" s="39"/>
      <c r="J16" s="39"/>
    </row>
    <row r="17" spans="2:10">
      <c r="B17" s="26" t="s">
        <v>58</v>
      </c>
      <c r="C17" s="22"/>
      <c r="D17" s="22"/>
      <c r="E17" s="22"/>
      <c r="F17" s="22"/>
      <c r="G17" s="36"/>
      <c r="H17" s="36"/>
      <c r="I17" s="39"/>
      <c r="J17" s="39"/>
    </row>
    <row r="18" spans="2:10">
      <c r="B18" s="11" t="s">
        <v>57</v>
      </c>
      <c r="C18" s="23">
        <f>C19+C20</f>
        <v>3024.5457999999994</v>
      </c>
      <c r="D18" s="23">
        <f t="shared" ref="D18:J18" si="2">D19+D20</f>
        <v>268.14510000000001</v>
      </c>
      <c r="E18" s="23">
        <f>E19+E20</f>
        <v>317.67271</v>
      </c>
      <c r="F18" s="23">
        <f>F19+F20</f>
        <v>316.99303000000003</v>
      </c>
      <c r="G18" s="40">
        <f>G19+G20</f>
        <v>201387682.26507562</v>
      </c>
      <c r="H18" s="40">
        <f>H19+H20</f>
        <v>17499362.697885331</v>
      </c>
      <c r="I18" s="40">
        <f t="shared" si="2"/>
        <v>21969481.422807388</v>
      </c>
      <c r="J18" s="40">
        <f t="shared" si="2"/>
        <v>19176703.794270076</v>
      </c>
    </row>
    <row r="19" spans="2:10">
      <c r="B19" s="27" t="s">
        <v>56</v>
      </c>
      <c r="C19" s="24">
        <v>3010.3170699999996</v>
      </c>
      <c r="D19" s="24">
        <v>266.88868000000002</v>
      </c>
      <c r="E19" s="24">
        <v>316.40965999999997</v>
      </c>
      <c r="F19" s="24">
        <v>315.76287000000002</v>
      </c>
      <c r="G19" s="33">
        <v>181153128.86038497</v>
      </c>
      <c r="H19" s="33">
        <v>15571747.79021875</v>
      </c>
      <c r="I19" s="41">
        <v>19992108.133567814</v>
      </c>
      <c r="J19" s="41">
        <v>17580603.94503773</v>
      </c>
    </row>
    <row r="20" spans="2:10">
      <c r="B20" s="27" t="s">
        <v>55</v>
      </c>
      <c r="C20" s="24">
        <v>14.228730000000001</v>
      </c>
      <c r="D20" s="24">
        <v>1.2564200000000001</v>
      </c>
      <c r="E20" s="24">
        <v>1.26305</v>
      </c>
      <c r="F20" s="24">
        <v>1.2301599999999999</v>
      </c>
      <c r="G20" s="33">
        <v>20234553.404690653</v>
      </c>
      <c r="H20" s="33">
        <v>1927614.9076665801</v>
      </c>
      <c r="I20" s="41">
        <v>1977373.2892395759</v>
      </c>
      <c r="J20" s="41">
        <v>1596099.8492323461</v>
      </c>
    </row>
    <row r="21" spans="2:10">
      <c r="B21" s="26" t="s">
        <v>54</v>
      </c>
      <c r="C21" s="22"/>
      <c r="D21" s="22"/>
      <c r="E21" s="22"/>
      <c r="F21" s="22"/>
      <c r="G21" s="36"/>
      <c r="H21" s="36"/>
      <c r="I21" s="39"/>
      <c r="J21" s="39"/>
    </row>
    <row r="22" spans="2:10">
      <c r="B22" s="11" t="s">
        <v>53</v>
      </c>
      <c r="C22" s="23">
        <f>SUM(C23:C28)</f>
        <v>2061014.9075</v>
      </c>
      <c r="D22" s="23">
        <f>SUM(D23:D28)</f>
        <v>186538.41339</v>
      </c>
      <c r="E22" s="23">
        <f t="shared" ref="E22:G22" si="3">SUM(E23:E28)</f>
        <v>232522.27359000003</v>
      </c>
      <c r="F22" s="23">
        <f>SUM(F23:F28)</f>
        <v>233364.66257999997</v>
      </c>
      <c r="G22" s="42">
        <f t="shared" si="3"/>
        <v>79881976.114193559</v>
      </c>
      <c r="H22" s="42">
        <f>SUM(H23:H28)</f>
        <v>7000486.6119766757</v>
      </c>
      <c r="I22" s="42">
        <f>SUM(I23:I28)</f>
        <v>8086110.0726451119</v>
      </c>
      <c r="J22" s="42">
        <f>SUM(J23:J28)</f>
        <v>8078680.437987214</v>
      </c>
    </row>
    <row r="23" spans="2:10">
      <c r="B23" s="9" t="s">
        <v>52</v>
      </c>
      <c r="C23" s="24">
        <v>3.6400000000000015</v>
      </c>
      <c r="D23" s="24">
        <v>0.31000000000000011</v>
      </c>
      <c r="E23" s="24">
        <v>0.21400000000000013</v>
      </c>
      <c r="F23" s="24">
        <v>0.23900000000000013</v>
      </c>
      <c r="G23" s="41">
        <v>189.55</v>
      </c>
      <c r="H23" s="41">
        <v>17.619999999999997</v>
      </c>
      <c r="I23" s="41">
        <v>12.010000000000003</v>
      </c>
      <c r="J23" s="41">
        <v>13.719999999999997</v>
      </c>
    </row>
    <row r="24" spans="2:10" s="8" customFormat="1">
      <c r="B24" s="9" t="s">
        <v>51</v>
      </c>
      <c r="C24" s="24">
        <v>32964.43</v>
      </c>
      <c r="D24" s="24">
        <v>2263.2099999999996</v>
      </c>
      <c r="E24" s="24">
        <v>2357.7800000000007</v>
      </c>
      <c r="F24" s="24">
        <v>2616.4900000000002</v>
      </c>
      <c r="G24" s="41">
        <v>554034.28</v>
      </c>
      <c r="H24" s="41">
        <v>52279.51</v>
      </c>
      <c r="I24" s="41">
        <v>81224.039999999994</v>
      </c>
      <c r="J24" s="41">
        <v>81194.840000000026</v>
      </c>
    </row>
    <row r="25" spans="2:10">
      <c r="B25" s="9" t="s">
        <v>71</v>
      </c>
      <c r="C25" s="24">
        <v>56249.68</v>
      </c>
      <c r="D25" s="24">
        <v>4442.2300000000005</v>
      </c>
      <c r="E25" s="24">
        <v>3799.3299999999995</v>
      </c>
      <c r="F25" s="24">
        <v>3740.3300000000004</v>
      </c>
      <c r="G25" s="98">
        <v>7139109.8899999987</v>
      </c>
      <c r="H25" s="41">
        <v>606420.17000000004</v>
      </c>
      <c r="I25" s="41">
        <v>662451.92000000016</v>
      </c>
      <c r="J25" s="41">
        <v>672989.44000000018</v>
      </c>
    </row>
    <row r="26" spans="2:10" s="8" customFormat="1">
      <c r="B26" s="9" t="s">
        <v>72</v>
      </c>
      <c r="C26" s="24">
        <v>16938.86</v>
      </c>
      <c r="D26" s="24">
        <v>1304.7200000000003</v>
      </c>
      <c r="E26" s="24">
        <v>1240.6899999999996</v>
      </c>
      <c r="F26" s="24">
        <v>1248.95</v>
      </c>
      <c r="G26" s="98">
        <v>1670223.39</v>
      </c>
      <c r="H26" s="41">
        <v>145699.25</v>
      </c>
      <c r="I26" s="41">
        <v>168800.46</v>
      </c>
      <c r="J26" s="41">
        <v>161580.13000000003</v>
      </c>
    </row>
    <row r="27" spans="2:10">
      <c r="B27" s="9" t="s">
        <v>73</v>
      </c>
      <c r="C27" s="24">
        <v>96198.047500000001</v>
      </c>
      <c r="D27" s="24">
        <v>8567.9333900000001</v>
      </c>
      <c r="E27" s="32">
        <v>8777.5795899999994</v>
      </c>
      <c r="F27" s="32">
        <v>8724.2035799999994</v>
      </c>
      <c r="G27" s="84">
        <v>44461464.334193558</v>
      </c>
      <c r="H27" s="41">
        <v>3848032.951976676</v>
      </c>
      <c r="I27" s="41">
        <v>4376908.9326451113</v>
      </c>
      <c r="J27" s="41">
        <v>4329421.0479872134</v>
      </c>
    </row>
    <row r="28" spans="2:10">
      <c r="B28" s="9" t="s">
        <v>74</v>
      </c>
      <c r="C28" s="24">
        <v>1858660.25</v>
      </c>
      <c r="D28" s="24">
        <v>169960.01</v>
      </c>
      <c r="E28" s="24">
        <v>216346.68000000002</v>
      </c>
      <c r="F28" s="24">
        <v>217034.44999999998</v>
      </c>
      <c r="G28" s="98">
        <v>26056954.669999998</v>
      </c>
      <c r="H28" s="41">
        <v>2348037.1099999994</v>
      </c>
      <c r="I28" s="41">
        <v>2796712.71</v>
      </c>
      <c r="J28" s="41">
        <v>2833481.2600000007</v>
      </c>
    </row>
    <row r="29" spans="2:10">
      <c r="B29" s="4" t="s">
        <v>75</v>
      </c>
      <c r="C29" s="24">
        <v>17.243769999999998</v>
      </c>
      <c r="D29" s="24">
        <v>1.3756299999999999</v>
      </c>
      <c r="E29" s="24">
        <v>0.52466000000000002</v>
      </c>
      <c r="F29" s="34">
        <v>1.14378</v>
      </c>
      <c r="G29" s="41">
        <v>184.9881008829999</v>
      </c>
      <c r="H29" s="41">
        <v>16.095519547999999</v>
      </c>
      <c r="I29" s="41">
        <v>5.3023927819999939</v>
      </c>
      <c r="J29" s="41">
        <v>11.517936324999992</v>
      </c>
    </row>
    <row r="30" spans="2:10">
      <c r="B30" s="13" t="s">
        <v>50</v>
      </c>
      <c r="C30" s="23">
        <f>SUM(C31:C33)</f>
        <v>21659.946361999999</v>
      </c>
      <c r="D30" s="23">
        <f>SUM(D31:D33)</f>
        <v>1878.4537999999998</v>
      </c>
      <c r="E30" s="23">
        <f t="shared" ref="E30:J30" si="4">SUM(E31:E33)</f>
        <v>2012.3899999999996</v>
      </c>
      <c r="F30" s="23">
        <f t="shared" si="4"/>
        <v>2016.8000000000004</v>
      </c>
      <c r="G30" s="42">
        <f>SUM(G31:G33)</f>
        <v>2208583.0754489205</v>
      </c>
      <c r="H30" s="42">
        <f t="shared" si="4"/>
        <v>199535.05813159997</v>
      </c>
      <c r="I30" s="42">
        <f t="shared" si="4"/>
        <v>242667.42999999996</v>
      </c>
      <c r="J30" s="42">
        <f t="shared" si="4"/>
        <v>240345.4</v>
      </c>
    </row>
    <row r="31" spans="2:10">
      <c r="B31" s="4" t="s">
        <v>49</v>
      </c>
      <c r="C31" s="24">
        <v>230.08</v>
      </c>
      <c r="D31" s="24">
        <v>15.790000000000006</v>
      </c>
      <c r="E31" s="24">
        <v>17.39</v>
      </c>
      <c r="F31" s="24">
        <v>17.869999999999997</v>
      </c>
      <c r="G31" s="41">
        <v>6907.29</v>
      </c>
      <c r="H31" s="41">
        <v>485.58000000000004</v>
      </c>
      <c r="I31" s="41">
        <v>600.41</v>
      </c>
      <c r="J31" s="41">
        <v>647.94999999999993</v>
      </c>
    </row>
    <row r="32" spans="2:10" s="8" customFormat="1">
      <c r="B32" s="9" t="s">
        <v>76</v>
      </c>
      <c r="C32" s="15">
        <v>19762.28</v>
      </c>
      <c r="D32" s="15">
        <v>1715.8299999999997</v>
      </c>
      <c r="E32" s="15">
        <v>1858.1499999999996</v>
      </c>
      <c r="F32" s="15">
        <v>1865.6400000000006</v>
      </c>
      <c r="G32" s="43">
        <v>2199327.0599999996</v>
      </c>
      <c r="H32" s="43">
        <v>198856.84</v>
      </c>
      <c r="I32" s="43">
        <v>241878.17999999996</v>
      </c>
      <c r="J32" s="43">
        <v>239513.52</v>
      </c>
    </row>
    <row r="33" spans="2:10">
      <c r="B33" s="9" t="s">
        <v>77</v>
      </c>
      <c r="C33" s="24">
        <v>1667.5863619999998</v>
      </c>
      <c r="D33" s="24">
        <v>146.8338</v>
      </c>
      <c r="E33" s="24">
        <v>136.85</v>
      </c>
      <c r="F33" s="24">
        <v>133.29</v>
      </c>
      <c r="G33" s="41">
        <v>2348.7254489209995</v>
      </c>
      <c r="H33" s="41">
        <v>192.63813160000001</v>
      </c>
      <c r="I33" s="41">
        <v>188.84</v>
      </c>
      <c r="J33" s="41">
        <v>183.93</v>
      </c>
    </row>
    <row r="34" spans="2:10">
      <c r="B34" s="11" t="s">
        <v>48</v>
      </c>
      <c r="C34" s="23">
        <f t="shared" ref="C34:H34" si="5">C35+C38</f>
        <v>63861.146439999997</v>
      </c>
      <c r="D34" s="23">
        <f t="shared" si="5"/>
        <v>5522.4181200000003</v>
      </c>
      <c r="E34" s="23">
        <f t="shared" si="5"/>
        <v>6447.581549999999</v>
      </c>
      <c r="F34" s="23">
        <f t="shared" ref="F34" si="6">F35+F38</f>
        <v>6415.4077400000006</v>
      </c>
      <c r="G34" s="42">
        <f t="shared" si="5"/>
        <v>2605110.3396799285</v>
      </c>
      <c r="H34" s="42">
        <f t="shared" si="5"/>
        <v>223089.53007621117</v>
      </c>
      <c r="I34" s="42">
        <f t="shared" ref="I34:J34" si="7">I35+I38</f>
        <v>241960.98653936491</v>
      </c>
      <c r="J34" s="42">
        <f t="shared" si="7"/>
        <v>237041.55719582277</v>
      </c>
    </row>
    <row r="35" spans="2:10">
      <c r="B35" s="11" t="s">
        <v>47</v>
      </c>
      <c r="C35" s="23">
        <f t="shared" ref="C35:I35" si="8">C36+C37</f>
        <v>47740.759760000001</v>
      </c>
      <c r="D35" s="23">
        <f t="shared" si="8"/>
        <v>4305.7238500000003</v>
      </c>
      <c r="E35" s="23">
        <f t="shared" si="8"/>
        <v>5398.3412499999995</v>
      </c>
      <c r="F35" s="23">
        <f t="shared" ref="F35" si="9">F36+F37</f>
        <v>5397.1127500000002</v>
      </c>
      <c r="G35" s="42">
        <f t="shared" si="8"/>
        <v>2109196.7131448789</v>
      </c>
      <c r="H35" s="42">
        <f t="shared" si="8"/>
        <v>184126.16517363419</v>
      </c>
      <c r="I35" s="42">
        <f t="shared" si="8"/>
        <v>204686.60645216692</v>
      </c>
      <c r="J35" s="42">
        <f t="shared" ref="J35" si="10">J36+J37</f>
        <v>199084.86603113881</v>
      </c>
    </row>
    <row r="36" spans="2:10">
      <c r="B36" s="9" t="s">
        <v>46</v>
      </c>
      <c r="C36" s="93">
        <v>24571.10183</v>
      </c>
      <c r="D36" s="93">
        <v>2177.4331699999998</v>
      </c>
      <c r="E36" s="93">
        <v>2726.31988</v>
      </c>
      <c r="F36" s="93">
        <v>2674.9479900000001</v>
      </c>
      <c r="G36" s="84">
        <v>795021.54038107395</v>
      </c>
      <c r="H36" s="84">
        <v>69429.404221071105</v>
      </c>
      <c r="I36" s="84">
        <v>78476.483853981015</v>
      </c>
      <c r="J36" s="84">
        <v>75987.830422070081</v>
      </c>
    </row>
    <row r="37" spans="2:10">
      <c r="B37" s="9" t="s">
        <v>45</v>
      </c>
      <c r="C37" s="92">
        <v>23169.657930000001</v>
      </c>
      <c r="D37" s="92">
        <v>2128.2906800000001</v>
      </c>
      <c r="E37" s="93">
        <v>2672.0213699999999</v>
      </c>
      <c r="F37" s="93">
        <v>2722.1647600000001</v>
      </c>
      <c r="G37" s="84">
        <v>1314175.1727638051</v>
      </c>
      <c r="H37" s="84">
        <v>114696.76095256307</v>
      </c>
      <c r="I37" s="84">
        <v>126210.12259818592</v>
      </c>
      <c r="J37" s="84">
        <v>123097.03560906873</v>
      </c>
    </row>
    <row r="38" spans="2:10">
      <c r="B38" s="11" t="s">
        <v>44</v>
      </c>
      <c r="C38" s="23">
        <f t="shared" ref="C38:J38" si="11">C39+C40</f>
        <v>16120.38668</v>
      </c>
      <c r="D38" s="23">
        <f t="shared" si="11"/>
        <v>1216.69427</v>
      </c>
      <c r="E38" s="23">
        <f t="shared" si="11"/>
        <v>1049.2402999999999</v>
      </c>
      <c r="F38" s="23">
        <f t="shared" si="11"/>
        <v>1018.29499</v>
      </c>
      <c r="G38" s="42">
        <f t="shared" si="11"/>
        <v>495913.62653504947</v>
      </c>
      <c r="H38" s="42">
        <f t="shared" si="11"/>
        <v>38963.364902576992</v>
      </c>
      <c r="I38" s="42">
        <f t="shared" si="11"/>
        <v>37274.380087197998</v>
      </c>
      <c r="J38" s="42">
        <f t="shared" si="11"/>
        <v>37956.691164683973</v>
      </c>
    </row>
    <row r="39" spans="2:10">
      <c r="B39" s="9" t="s">
        <v>43</v>
      </c>
      <c r="C39" s="92">
        <v>11980.325269999999</v>
      </c>
      <c r="D39" s="29">
        <v>910.91390999999999</v>
      </c>
      <c r="E39" s="92">
        <v>794.35329000000002</v>
      </c>
      <c r="F39" s="93">
        <v>773.19529</v>
      </c>
      <c r="G39" s="84">
        <v>332555.78020339855</v>
      </c>
      <c r="H39" s="84">
        <v>25998.79621737199</v>
      </c>
      <c r="I39" s="84">
        <v>24599.096175711016</v>
      </c>
      <c r="J39" s="84">
        <v>25513.017889030998</v>
      </c>
    </row>
    <row r="40" spans="2:10" s="19" customFormat="1">
      <c r="B40" s="18" t="s">
        <v>42</v>
      </c>
      <c r="C40" s="92">
        <v>4140.0614100000003</v>
      </c>
      <c r="D40" s="56">
        <v>305.78035999999997</v>
      </c>
      <c r="E40" s="92">
        <v>254.88701</v>
      </c>
      <c r="F40" s="93">
        <v>245.09970000000001</v>
      </c>
      <c r="G40" s="84">
        <v>163357.84633165092</v>
      </c>
      <c r="H40" s="85">
        <v>12964.568685205002</v>
      </c>
      <c r="I40" s="84">
        <v>12675.283911486984</v>
      </c>
      <c r="J40" s="84">
        <v>12443.673275652975</v>
      </c>
    </row>
    <row r="41" spans="2:10">
      <c r="B41" s="11" t="s">
        <v>41</v>
      </c>
      <c r="C41" s="23">
        <f t="shared" ref="C41:J41" si="12">C42+C43</f>
        <v>70254.081897883065</v>
      </c>
      <c r="D41" s="23">
        <f t="shared" si="12"/>
        <v>6547.1023367647049</v>
      </c>
      <c r="E41" s="23">
        <f t="shared" si="12"/>
        <v>9755.1515299824496</v>
      </c>
      <c r="F41" s="23">
        <f t="shared" si="12"/>
        <v>9537.9090023058725</v>
      </c>
      <c r="G41" s="40">
        <f t="shared" si="12"/>
        <v>216751.36724819057</v>
      </c>
      <c r="H41" s="40">
        <f t="shared" si="12"/>
        <v>19496.297211334495</v>
      </c>
      <c r="I41" s="40">
        <f t="shared" si="12"/>
        <v>27044.191838559247</v>
      </c>
      <c r="J41" s="40">
        <f t="shared" si="12"/>
        <v>27625.553954694027</v>
      </c>
    </row>
    <row r="42" spans="2:10">
      <c r="B42" s="9" t="s">
        <v>40</v>
      </c>
      <c r="C42" s="93">
        <v>52898.398191706598</v>
      </c>
      <c r="D42" s="24">
        <v>4875.1352699999998</v>
      </c>
      <c r="E42" s="24">
        <v>8094.6179299824498</v>
      </c>
      <c r="F42" s="75">
        <v>7716.4060634487296</v>
      </c>
      <c r="G42" s="98">
        <v>154065.83742552949</v>
      </c>
      <c r="H42" s="41">
        <v>14700.264495649602</v>
      </c>
      <c r="I42" s="41">
        <v>20834.098324932947</v>
      </c>
      <c r="J42" s="76">
        <v>20984.827385721266</v>
      </c>
    </row>
    <row r="43" spans="2:10">
      <c r="B43" s="11" t="s">
        <v>39</v>
      </c>
      <c r="C43" s="23">
        <f>C44+C45</f>
        <v>17355.683706176471</v>
      </c>
      <c r="D43" s="23">
        <f t="shared" ref="D43:J43" si="13">D44+D45</f>
        <v>1671.9670667647056</v>
      </c>
      <c r="E43" s="23">
        <f t="shared" si="13"/>
        <v>1660.5336000000002</v>
      </c>
      <c r="F43" s="23">
        <f t="shared" si="13"/>
        <v>1821.5029388571429</v>
      </c>
      <c r="G43" s="40">
        <f t="shared" si="13"/>
        <v>62685.529822661061</v>
      </c>
      <c r="H43" s="40">
        <f t="shared" si="13"/>
        <v>4796.0327156848944</v>
      </c>
      <c r="I43" s="40">
        <f t="shared" si="13"/>
        <v>6210.0935136263006</v>
      </c>
      <c r="J43" s="40">
        <f t="shared" si="13"/>
        <v>6640.7265689727619</v>
      </c>
    </row>
    <row r="44" spans="2:10">
      <c r="B44" s="9" t="s">
        <v>38</v>
      </c>
      <c r="C44" s="93">
        <v>8240.1400861764705</v>
      </c>
      <c r="D44" s="24">
        <v>701.17512676470574</v>
      </c>
      <c r="E44" s="24">
        <v>694.22864000000004</v>
      </c>
      <c r="F44" s="75">
        <v>827.75977885714292</v>
      </c>
      <c r="G44" s="98">
        <v>11511.984510729935</v>
      </c>
      <c r="H44" s="41">
        <v>999.70300875886551</v>
      </c>
      <c r="I44" s="41">
        <v>1390.9725529169489</v>
      </c>
      <c r="J44" s="76">
        <v>1581.8673162040977</v>
      </c>
    </row>
    <row r="45" spans="2:10">
      <c r="B45" s="9" t="s">
        <v>37</v>
      </c>
      <c r="C45" s="93">
        <v>9115.5436200000004</v>
      </c>
      <c r="D45" s="24">
        <v>970.79193999999995</v>
      </c>
      <c r="E45" s="75">
        <v>966.30496000000005</v>
      </c>
      <c r="F45" s="75">
        <v>993.74315999999999</v>
      </c>
      <c r="G45" s="98">
        <v>51173.545311931128</v>
      </c>
      <c r="H45" s="76">
        <v>3796.3297069260284</v>
      </c>
      <c r="I45" s="76">
        <v>4819.1209607093515</v>
      </c>
      <c r="J45" s="76">
        <v>5058.8592527686642</v>
      </c>
    </row>
    <row r="46" spans="2:10">
      <c r="B46" s="11" t="s">
        <v>36</v>
      </c>
      <c r="C46" s="23">
        <f>C47+C48</f>
        <v>6095.3799999999992</v>
      </c>
      <c r="D46" s="23">
        <f t="shared" ref="D46:J46" si="14">D47+D48</f>
        <v>516.6099999999999</v>
      </c>
      <c r="E46" s="23">
        <f t="shared" si="14"/>
        <v>476.39</v>
      </c>
      <c r="F46" s="23">
        <f t="shared" si="14"/>
        <v>458.71</v>
      </c>
      <c r="G46" s="40">
        <f>G47+G48</f>
        <v>7113349.7400000002</v>
      </c>
      <c r="H46" s="40">
        <f t="shared" si="14"/>
        <v>606755.71000000008</v>
      </c>
      <c r="I46" s="40">
        <f t="shared" si="14"/>
        <v>620352.44000000006</v>
      </c>
      <c r="J46" s="40">
        <f t="shared" si="14"/>
        <v>601415.35</v>
      </c>
    </row>
    <row r="47" spans="2:10">
      <c r="B47" s="9" t="s">
        <v>35</v>
      </c>
      <c r="C47" s="93">
        <v>6095.3799999999992</v>
      </c>
      <c r="D47" s="93">
        <v>516.6099999999999</v>
      </c>
      <c r="E47" s="93">
        <v>476.39</v>
      </c>
      <c r="F47" s="93">
        <v>458.71</v>
      </c>
      <c r="G47" s="98">
        <v>7113349.7400000002</v>
      </c>
      <c r="H47" s="98">
        <v>606755.71000000008</v>
      </c>
      <c r="I47" s="98">
        <v>620352.44000000006</v>
      </c>
      <c r="J47" s="98">
        <v>601415.35</v>
      </c>
    </row>
    <row r="48" spans="2:10">
      <c r="B48" s="9" t="s">
        <v>34</v>
      </c>
      <c r="C48" s="93">
        <v>0</v>
      </c>
      <c r="D48" s="93">
        <v>0</v>
      </c>
      <c r="E48" s="93">
        <v>0</v>
      </c>
      <c r="F48" s="93">
        <v>0</v>
      </c>
      <c r="G48" s="103">
        <v>0</v>
      </c>
      <c r="H48" s="103">
        <v>0</v>
      </c>
      <c r="I48" s="103">
        <v>0</v>
      </c>
      <c r="J48" s="103">
        <v>0</v>
      </c>
    </row>
    <row r="49" spans="2:10">
      <c r="B49" s="65" t="s">
        <v>81</v>
      </c>
      <c r="C49" s="23">
        <f>C22+C30+C34+C41+C46</f>
        <v>2222885.4621998831</v>
      </c>
      <c r="D49" s="23">
        <f t="shared" ref="D49:I49" si="15">D22+D30+D34+D41+D46</f>
        <v>201002.99764676468</v>
      </c>
      <c r="E49" s="23">
        <f>E22+E30+E34+E41+E46</f>
        <v>251213.78666998251</v>
      </c>
      <c r="F49" s="23">
        <f>F22+F30+F34+F41+F46</f>
        <v>251793.48932230583</v>
      </c>
      <c r="G49" s="42">
        <f>G22+G30+G34+G41+G46</f>
        <v>92025770.636570588</v>
      </c>
      <c r="H49" s="42">
        <f t="shared" si="15"/>
        <v>8049363.2073958209</v>
      </c>
      <c r="I49" s="42">
        <f t="shared" si="15"/>
        <v>9218135.1210230347</v>
      </c>
      <c r="J49" s="42">
        <f>J22+J30+J34+J41+J46</f>
        <v>9185108.299137732</v>
      </c>
    </row>
    <row r="50" spans="2:10">
      <c r="B50" s="65" t="s">
        <v>33</v>
      </c>
      <c r="C50" s="23">
        <f>C18+C22+C30+C34+C41+C46</f>
        <v>2225910.007999883</v>
      </c>
      <c r="D50" s="23">
        <f t="shared" ref="D50:J50" si="16">D18+D22+D30+D34+D41+D46</f>
        <v>201271.14274676467</v>
      </c>
      <c r="E50" s="23">
        <f t="shared" si="16"/>
        <v>251531.45937998252</v>
      </c>
      <c r="F50" s="23">
        <f t="shared" si="16"/>
        <v>252110.48235230584</v>
      </c>
      <c r="G50" s="42">
        <f>G18+G22+G30+G34+G41+G46</f>
        <v>293413452.90164626</v>
      </c>
      <c r="H50" s="42">
        <f t="shared" si="16"/>
        <v>25548725.905281153</v>
      </c>
      <c r="I50" s="42">
        <f t="shared" si="16"/>
        <v>31187616.543830425</v>
      </c>
      <c r="J50" s="42">
        <f t="shared" si="16"/>
        <v>28361812.09340781</v>
      </c>
    </row>
    <row r="51" spans="2:10">
      <c r="B51" s="65" t="s">
        <v>32</v>
      </c>
      <c r="C51" s="23">
        <f>C18+C22+C30+C34+C41</f>
        <v>2219814.6279998831</v>
      </c>
      <c r="D51" s="23">
        <f t="shared" ref="D51:J51" si="17">D18+D22+D30+D34+D41</f>
        <v>200754.53274676469</v>
      </c>
      <c r="E51" s="23">
        <f t="shared" si="17"/>
        <v>251055.06937998251</v>
      </c>
      <c r="F51" s="23">
        <f t="shared" si="17"/>
        <v>251651.77235230585</v>
      </c>
      <c r="G51" s="42">
        <f>G18+G22+G30+G34+G41</f>
        <v>286300103.16164625</v>
      </c>
      <c r="H51" s="42">
        <f t="shared" si="17"/>
        <v>24941970.195281152</v>
      </c>
      <c r="I51" s="42">
        <f t="shared" si="17"/>
        <v>30567264.103830423</v>
      </c>
      <c r="J51" s="42">
        <f t="shared" si="17"/>
        <v>27760396.743407808</v>
      </c>
    </row>
    <row r="52" spans="2:10">
      <c r="B52" s="122"/>
      <c r="C52" s="122"/>
      <c r="D52" s="122"/>
      <c r="E52" s="122"/>
      <c r="F52" s="122"/>
      <c r="G52" s="122"/>
      <c r="H52" s="122"/>
      <c r="I52" s="122"/>
      <c r="J52" s="122"/>
    </row>
    <row r="53" spans="2:10">
      <c r="B53" s="123" t="s">
        <v>31</v>
      </c>
      <c r="C53" s="123"/>
      <c r="D53" s="123"/>
      <c r="E53" s="123"/>
      <c r="F53" s="123"/>
      <c r="G53" s="123"/>
      <c r="H53" s="123"/>
      <c r="I53" s="123"/>
      <c r="J53" s="123"/>
    </row>
    <row r="54" spans="2:10">
      <c r="B54" s="133"/>
      <c r="C54" s="133" t="s">
        <v>30</v>
      </c>
      <c r="D54" s="133"/>
      <c r="E54" s="133"/>
      <c r="F54" s="133"/>
      <c r="G54" s="137" t="s">
        <v>29</v>
      </c>
      <c r="H54" s="137"/>
      <c r="I54" s="137"/>
      <c r="J54" s="137"/>
    </row>
    <row r="55" spans="2:10" ht="12.75" customHeight="1">
      <c r="B55" s="133"/>
      <c r="C55" s="138" t="s">
        <v>162</v>
      </c>
      <c r="D55" s="140" t="s">
        <v>185</v>
      </c>
      <c r="E55" s="104">
        <v>2025</v>
      </c>
      <c r="F55" s="104">
        <v>2026</v>
      </c>
      <c r="G55" s="138" t="s">
        <v>162</v>
      </c>
      <c r="H55" s="140" t="s">
        <v>185</v>
      </c>
      <c r="I55" s="104">
        <v>2025</v>
      </c>
      <c r="J55" s="104">
        <v>2026</v>
      </c>
    </row>
    <row r="56" spans="2:10">
      <c r="B56" s="133"/>
      <c r="C56" s="139"/>
      <c r="D56" s="141"/>
      <c r="E56" s="104" t="s">
        <v>180</v>
      </c>
      <c r="F56" s="104" t="s">
        <v>184</v>
      </c>
      <c r="G56" s="139"/>
      <c r="H56" s="141"/>
      <c r="I56" s="104" t="s">
        <v>180</v>
      </c>
      <c r="J56" s="104" t="s">
        <v>184</v>
      </c>
    </row>
    <row r="57" spans="2:10">
      <c r="B57" s="133"/>
      <c r="C57" s="73">
        <v>1</v>
      </c>
      <c r="D57" s="73">
        <v>2</v>
      </c>
      <c r="E57" s="73">
        <v>3</v>
      </c>
      <c r="F57" s="73">
        <v>4</v>
      </c>
      <c r="G57" s="73">
        <v>1</v>
      </c>
      <c r="H57" s="73">
        <v>2</v>
      </c>
      <c r="I57" s="73">
        <v>3</v>
      </c>
      <c r="J57" s="73">
        <v>4</v>
      </c>
    </row>
    <row r="58" spans="2:10">
      <c r="B58" s="67" t="s">
        <v>28</v>
      </c>
      <c r="C58" s="6"/>
      <c r="D58" s="6"/>
      <c r="E58" s="6"/>
      <c r="F58" s="6"/>
      <c r="G58" s="44"/>
      <c r="H58" s="44"/>
      <c r="I58" s="44"/>
      <c r="J58" s="44"/>
    </row>
    <row r="59" spans="2:10">
      <c r="B59" s="13" t="s">
        <v>27</v>
      </c>
      <c r="C59" s="3">
        <f>C60+C61</f>
        <v>1756976.9148700004</v>
      </c>
      <c r="D59" s="3">
        <f t="shared" ref="D59" si="18">D60+D61</f>
        <v>158794.77546000018</v>
      </c>
      <c r="E59" s="3">
        <f t="shared" ref="E59:I59" si="19">E60+E61</f>
        <v>198740.92261000001</v>
      </c>
      <c r="F59" s="3">
        <f>F61+F60</f>
        <v>199023.23269999999</v>
      </c>
      <c r="G59" s="45">
        <f t="shared" si="19"/>
        <v>39206220.764270872</v>
      </c>
      <c r="H59" s="45">
        <f t="shared" si="19"/>
        <v>3451865.4075335623</v>
      </c>
      <c r="I59" s="45">
        <f t="shared" si="19"/>
        <v>4029352.0590567999</v>
      </c>
      <c r="J59" s="45">
        <f>J61+J60</f>
        <v>4120520.0867526</v>
      </c>
    </row>
    <row r="60" spans="2:10">
      <c r="B60" s="9" t="s">
        <v>26</v>
      </c>
      <c r="C60" s="89">
        <v>110801.96127999997</v>
      </c>
      <c r="D60" s="89">
        <v>9234.7171899999994</v>
      </c>
      <c r="E60" s="89">
        <v>10679.51298</v>
      </c>
      <c r="F60" s="89">
        <v>10652.87156</v>
      </c>
      <c r="G60" s="81">
        <v>7207439.0661689993</v>
      </c>
      <c r="H60" s="81">
        <v>607540.79765180883</v>
      </c>
      <c r="I60" s="81">
        <v>694232.78044200002</v>
      </c>
      <c r="J60" s="81">
        <v>709037.58645990002</v>
      </c>
    </row>
    <row r="61" spans="2:10">
      <c r="B61" s="9" t="s">
        <v>25</v>
      </c>
      <c r="C61" s="89">
        <v>1646174.9535900005</v>
      </c>
      <c r="D61" s="89">
        <v>149560.05827000018</v>
      </c>
      <c r="E61" s="89">
        <v>188061.40963000001</v>
      </c>
      <c r="F61" s="89">
        <v>188370.36113999999</v>
      </c>
      <c r="G61" s="81">
        <v>31998781.698101874</v>
      </c>
      <c r="H61" s="81">
        <v>2844324.6098817536</v>
      </c>
      <c r="I61" s="81">
        <v>3335119.2786148</v>
      </c>
      <c r="J61" s="81">
        <v>3411482.5002926998</v>
      </c>
    </row>
    <row r="62" spans="2:10" ht="25.5">
      <c r="B62" s="13" t="s">
        <v>24</v>
      </c>
      <c r="C62" s="3">
        <f t="shared" ref="C62:I62" si="20">C63+C64</f>
        <v>47478.089869999996</v>
      </c>
      <c r="D62" s="3">
        <f t="shared" si="20"/>
        <v>4167.0473299999994</v>
      </c>
      <c r="E62" s="3">
        <f t="shared" si="20"/>
        <v>3757.6571100000001</v>
      </c>
      <c r="F62" s="3">
        <f>F64+F63</f>
        <v>3726.6901399999997</v>
      </c>
      <c r="G62" s="45">
        <f t="shared" si="20"/>
        <v>131858132.55425632</v>
      </c>
      <c r="H62" s="45">
        <f t="shared" si="20"/>
        <v>11639720.758796349</v>
      </c>
      <c r="I62" s="45">
        <f t="shared" si="20"/>
        <v>15193135.382934682</v>
      </c>
      <c r="J62" s="45">
        <f>J64+J63</f>
        <v>13905642.766028034</v>
      </c>
    </row>
    <row r="63" spans="2:10">
      <c r="B63" s="4" t="s">
        <v>23</v>
      </c>
      <c r="C63" s="89">
        <v>13056.369609999998</v>
      </c>
      <c r="D63" s="89">
        <v>1212.86823</v>
      </c>
      <c r="E63" s="89">
        <v>875.29494</v>
      </c>
      <c r="F63" s="89">
        <v>848.71646999999996</v>
      </c>
      <c r="G63" s="80">
        <v>69086996.115160078</v>
      </c>
      <c r="H63" s="80">
        <v>6130803.9182217168</v>
      </c>
      <c r="I63" s="81">
        <v>8063055.11516158</v>
      </c>
      <c r="J63" s="80">
        <v>7386592.185868375</v>
      </c>
    </row>
    <row r="64" spans="2:10">
      <c r="B64" s="4" t="s">
        <v>22</v>
      </c>
      <c r="C64" s="89">
        <v>34421.720260000002</v>
      </c>
      <c r="D64" s="89">
        <v>2954.1790999999998</v>
      </c>
      <c r="E64" s="89">
        <v>2882.3621699999999</v>
      </c>
      <c r="F64" s="89">
        <v>2877.9736699999999</v>
      </c>
      <c r="G64" s="80">
        <v>62771136.439096242</v>
      </c>
      <c r="H64" s="80">
        <v>5508916.8405746324</v>
      </c>
      <c r="I64" s="81">
        <v>7130080.267773103</v>
      </c>
      <c r="J64" s="80">
        <v>6519050.5801596586</v>
      </c>
    </row>
    <row r="65" spans="2:10">
      <c r="B65" s="67" t="s">
        <v>21</v>
      </c>
      <c r="C65" s="12"/>
      <c r="D65" s="12"/>
      <c r="E65" s="6"/>
      <c r="F65" s="6"/>
      <c r="G65" s="46"/>
      <c r="H65" s="46"/>
      <c r="I65" s="44"/>
      <c r="J65" s="44"/>
    </row>
    <row r="66" spans="2:10">
      <c r="B66" s="9" t="s">
        <v>20</v>
      </c>
      <c r="C66" s="3">
        <f t="shared" ref="C66:I66" si="21">C67+C68+C69</f>
        <v>60308.107909999999</v>
      </c>
      <c r="D66" s="3">
        <f>D67+D68+D69</f>
        <v>4910.0709400000005</v>
      </c>
      <c r="E66" s="3">
        <f t="shared" si="21"/>
        <v>4469.0942700000005</v>
      </c>
      <c r="F66" s="3">
        <f>F69+F68+F67</f>
        <v>4437.0596000000005</v>
      </c>
      <c r="G66" s="45">
        <f t="shared" si="21"/>
        <v>3063076.8046923336</v>
      </c>
      <c r="H66" s="45">
        <f t="shared" si="21"/>
        <v>251937.84893553014</v>
      </c>
      <c r="I66" s="45">
        <f t="shared" si="21"/>
        <v>240222.13929191959</v>
      </c>
      <c r="J66" s="45">
        <f>J69+J68+J67</f>
        <v>240472.08084847205</v>
      </c>
    </row>
    <row r="67" spans="2:10">
      <c r="B67" s="9" t="s">
        <v>19</v>
      </c>
      <c r="C67" s="90">
        <v>97.250919999999994</v>
      </c>
      <c r="D67" s="90">
        <v>7.7915299999999998</v>
      </c>
      <c r="E67" s="90">
        <v>6.96197</v>
      </c>
      <c r="F67" s="90">
        <v>6.9675099999999999</v>
      </c>
      <c r="G67" s="80">
        <v>5083.8568046200999</v>
      </c>
      <c r="H67" s="80">
        <v>412.39017271799997</v>
      </c>
      <c r="I67" s="80">
        <v>393.1494954559999</v>
      </c>
      <c r="J67" s="80">
        <v>394.04226840100006</v>
      </c>
    </row>
    <row r="68" spans="2:10">
      <c r="B68" s="9" t="s">
        <v>18</v>
      </c>
      <c r="C68" s="90">
        <v>59965.700270000001</v>
      </c>
      <c r="D68" s="90">
        <v>4883.5323200000003</v>
      </c>
      <c r="E68" s="90">
        <v>4444.01793</v>
      </c>
      <c r="F68" s="90">
        <v>4412.0039299999999</v>
      </c>
      <c r="G68" s="80">
        <v>3046987.4903660803</v>
      </c>
      <c r="H68" s="80">
        <v>250646.06073020611</v>
      </c>
      <c r="I68" s="80">
        <v>238924.80109977728</v>
      </c>
      <c r="J68" s="80">
        <v>239172.02535244604</v>
      </c>
    </row>
    <row r="69" spans="2:10">
      <c r="B69" s="9" t="s">
        <v>17</v>
      </c>
      <c r="C69" s="90">
        <v>245.15671999999998</v>
      </c>
      <c r="D69" s="90">
        <v>18.74709</v>
      </c>
      <c r="E69" s="90">
        <v>18.114370000000001</v>
      </c>
      <c r="F69" s="86">
        <v>18.088159999999998</v>
      </c>
      <c r="G69" s="80">
        <v>11005.457521633225</v>
      </c>
      <c r="H69" s="80">
        <v>879.39803260602207</v>
      </c>
      <c r="I69" s="80">
        <v>904.18869668633306</v>
      </c>
      <c r="J69" s="106">
        <v>906.01322762500001</v>
      </c>
    </row>
    <row r="70" spans="2:10" s="19" customFormat="1">
      <c r="B70" s="11" t="s">
        <v>16</v>
      </c>
      <c r="C70" s="3">
        <f t="shared" ref="C70:H70" si="22">C71+C72</f>
        <v>3.5807200000000003</v>
      </c>
      <c r="D70" s="3">
        <f t="shared" si="22"/>
        <v>0.27263999999999999</v>
      </c>
      <c r="E70" s="3">
        <f>E71+E72</f>
        <v>0.14165</v>
      </c>
      <c r="F70" s="3">
        <f>F72+F71</f>
        <v>0.14837</v>
      </c>
      <c r="G70" s="45">
        <f t="shared" si="22"/>
        <v>37.447693551000008</v>
      </c>
      <c r="H70" s="45">
        <f t="shared" si="22"/>
        <v>3.119208269</v>
      </c>
      <c r="I70" s="45">
        <f>I71+I72</f>
        <v>2.2700200499999998</v>
      </c>
      <c r="J70" s="45">
        <f>J72+J71</f>
        <v>2.24203134</v>
      </c>
    </row>
    <row r="71" spans="2:10" s="57" customFormat="1">
      <c r="B71" s="18" t="s">
        <v>15</v>
      </c>
      <c r="C71" s="97">
        <v>3.3260800000000001</v>
      </c>
      <c r="D71" s="58">
        <v>0.24326999999999999</v>
      </c>
      <c r="E71" s="89">
        <v>0.11876</v>
      </c>
      <c r="F71" s="89">
        <v>0.12350999999999999</v>
      </c>
      <c r="G71" s="83">
        <v>34.924696182000005</v>
      </c>
      <c r="H71" s="83">
        <v>2.7679510189999998</v>
      </c>
      <c r="I71" s="81">
        <v>1.9588618499999997</v>
      </c>
      <c r="J71" s="81">
        <v>1.9006182899999999</v>
      </c>
    </row>
    <row r="72" spans="2:10">
      <c r="B72" s="9" t="s">
        <v>14</v>
      </c>
      <c r="C72" s="89">
        <v>0.25463999999999998</v>
      </c>
      <c r="D72" s="28">
        <v>2.937E-2</v>
      </c>
      <c r="E72" s="28">
        <v>2.2890000000000001E-2</v>
      </c>
      <c r="F72" s="108">
        <v>2.486E-2</v>
      </c>
      <c r="G72" s="99">
        <v>2.522997369</v>
      </c>
      <c r="H72" s="47">
        <v>0.35125725000000002</v>
      </c>
      <c r="I72" s="72">
        <v>0.3111582</v>
      </c>
      <c r="J72" s="107">
        <v>0.34141305</v>
      </c>
    </row>
    <row r="73" spans="2:10">
      <c r="B73" s="10" t="s">
        <v>13</v>
      </c>
      <c r="C73" s="3">
        <f t="shared" ref="C73:J73" si="23">C74</f>
        <v>11640.55</v>
      </c>
      <c r="D73" s="3">
        <f t="shared" si="23"/>
        <v>915.08999999999992</v>
      </c>
      <c r="E73" s="3">
        <f t="shared" si="23"/>
        <v>926.03000000000009</v>
      </c>
      <c r="F73" s="3">
        <f t="shared" si="23"/>
        <v>956.66999999999985</v>
      </c>
      <c r="G73" s="45">
        <f t="shared" si="23"/>
        <v>296622.11</v>
      </c>
      <c r="H73" s="45">
        <f t="shared" si="23"/>
        <v>23246.109999999997</v>
      </c>
      <c r="I73" s="45">
        <f t="shared" si="23"/>
        <v>24082.499999999993</v>
      </c>
      <c r="J73" s="45">
        <f t="shared" si="23"/>
        <v>24737.440000000002</v>
      </c>
    </row>
    <row r="74" spans="2:10" s="8" customFormat="1">
      <c r="B74" s="9" t="s">
        <v>12</v>
      </c>
      <c r="C74" s="28">
        <v>11640.55</v>
      </c>
      <c r="D74" s="28">
        <v>915.08999999999992</v>
      </c>
      <c r="E74" s="28">
        <v>926.03000000000009</v>
      </c>
      <c r="F74" s="28">
        <v>956.66999999999985</v>
      </c>
      <c r="G74" s="41">
        <v>296622.11</v>
      </c>
      <c r="H74" s="41">
        <v>23246.109999999997</v>
      </c>
      <c r="I74" s="41">
        <v>24082.499999999993</v>
      </c>
      <c r="J74" s="41">
        <v>24737.440000000002</v>
      </c>
    </row>
    <row r="75" spans="2:10" s="8" customFormat="1">
      <c r="B75" s="70"/>
      <c r="C75" s="71"/>
      <c r="D75" s="71"/>
      <c r="E75" s="71"/>
      <c r="F75" s="71"/>
      <c r="G75" s="52"/>
      <c r="H75" s="52"/>
      <c r="I75" s="52"/>
      <c r="J75" s="52"/>
    </row>
    <row r="76" spans="2:10" s="8" customFormat="1">
      <c r="B76" s="143"/>
      <c r="C76" s="143"/>
      <c r="D76" s="143"/>
      <c r="E76" s="143"/>
      <c r="F76" s="143"/>
    </row>
    <row r="77" spans="2:10">
      <c r="B77" s="123" t="s">
        <v>11</v>
      </c>
      <c r="C77" s="123"/>
      <c r="D77" s="123"/>
      <c r="E77" s="123"/>
      <c r="F77" s="123"/>
      <c r="G77" s="1"/>
      <c r="H77" s="1"/>
      <c r="I77" s="1"/>
      <c r="J77" s="1"/>
    </row>
    <row r="78" spans="2:10" ht="12.75" customHeight="1">
      <c r="B78" s="133"/>
      <c r="C78" s="133" t="s">
        <v>163</v>
      </c>
      <c r="D78" s="140" t="s">
        <v>185</v>
      </c>
      <c r="E78" s="104">
        <v>2025</v>
      </c>
      <c r="F78" s="104">
        <v>2026</v>
      </c>
      <c r="G78" s="1"/>
      <c r="H78" s="1"/>
      <c r="I78" s="1"/>
      <c r="J78" s="1"/>
    </row>
    <row r="79" spans="2:10">
      <c r="B79" s="133"/>
      <c r="C79" s="133"/>
      <c r="D79" s="141"/>
      <c r="E79" s="104" t="s">
        <v>180</v>
      </c>
      <c r="F79" s="104" t="s">
        <v>184</v>
      </c>
      <c r="G79" s="1"/>
      <c r="H79" s="1"/>
      <c r="I79" s="1"/>
      <c r="J79" s="1"/>
    </row>
    <row r="80" spans="2:10">
      <c r="B80" s="133"/>
      <c r="C80" s="73">
        <v>1</v>
      </c>
      <c r="D80" s="73">
        <v>2</v>
      </c>
      <c r="E80" s="73">
        <v>3</v>
      </c>
      <c r="F80" s="73">
        <v>4</v>
      </c>
      <c r="G80" s="1"/>
      <c r="H80" s="1"/>
      <c r="I80" s="1"/>
      <c r="J80" s="1"/>
    </row>
    <row r="81" spans="2:10">
      <c r="B81" s="67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60" t="s">
        <v>9</v>
      </c>
      <c r="C82" s="3">
        <f>C83+C84</f>
        <v>11006.97107</v>
      </c>
      <c r="D82" s="3">
        <f t="shared" ref="D82:F82" si="24">D83+D84</f>
        <v>10909.124610000001</v>
      </c>
      <c r="E82" s="3">
        <f t="shared" si="24"/>
        <v>11501.3758</v>
      </c>
      <c r="F82" s="3">
        <f t="shared" si="24"/>
        <v>11544.09367</v>
      </c>
      <c r="G82" s="1"/>
      <c r="H82" s="1"/>
      <c r="I82" s="1"/>
      <c r="J82" s="1"/>
    </row>
    <row r="83" spans="2:10">
      <c r="B83" s="4" t="s">
        <v>8</v>
      </c>
      <c r="C83" s="91">
        <v>1098.8468600000001</v>
      </c>
      <c r="D83" s="91">
        <v>1088.7318399999999</v>
      </c>
      <c r="E83" s="105">
        <v>1157.91713</v>
      </c>
      <c r="F83" s="90">
        <v>1166.5240699999999</v>
      </c>
      <c r="G83" s="1"/>
      <c r="H83" s="1"/>
      <c r="I83" s="1"/>
      <c r="J83" s="1"/>
    </row>
    <row r="84" spans="2:10">
      <c r="B84" s="4" t="s">
        <v>7</v>
      </c>
      <c r="C84" s="91">
        <v>9908.1242099999999</v>
      </c>
      <c r="D84" s="91">
        <v>9820.3927700000004</v>
      </c>
      <c r="E84" s="91">
        <v>10343.45867</v>
      </c>
      <c r="F84" s="90">
        <v>10377.569600000001</v>
      </c>
      <c r="G84" s="1"/>
      <c r="H84" s="1"/>
      <c r="I84" s="1"/>
      <c r="J84" s="1"/>
    </row>
    <row r="85" spans="2:10">
      <c r="B85" s="59" t="s">
        <v>6</v>
      </c>
      <c r="C85" s="3">
        <f t="shared" ref="C85:F85" si="25">C86+C87</f>
        <v>13401.4594</v>
      </c>
      <c r="D85" s="3">
        <f t="shared" si="25"/>
        <v>13466.319650000001</v>
      </c>
      <c r="E85" s="3">
        <f t="shared" si="25"/>
        <v>20873.163849999997</v>
      </c>
      <c r="F85" s="3">
        <f t="shared" si="25"/>
        <v>22053.378669999998</v>
      </c>
      <c r="G85" s="1"/>
      <c r="H85" s="1"/>
      <c r="I85" s="1"/>
      <c r="J85" s="1"/>
    </row>
    <row r="86" spans="2:10">
      <c r="B86" s="5" t="s">
        <v>5</v>
      </c>
      <c r="C86" s="91">
        <v>8678.4398199999996</v>
      </c>
      <c r="D86" s="91">
        <v>8957.7293200000004</v>
      </c>
      <c r="E86" s="91">
        <v>16170.733179999999</v>
      </c>
      <c r="F86" s="109">
        <v>17268.454829999999</v>
      </c>
      <c r="G86" s="1"/>
      <c r="H86" s="1"/>
      <c r="I86" s="1"/>
      <c r="J86" s="1"/>
    </row>
    <row r="87" spans="2:10">
      <c r="B87" s="5" t="s">
        <v>4</v>
      </c>
      <c r="C87" s="91">
        <v>4723.0195800000001</v>
      </c>
      <c r="D87" s="91">
        <v>4508.59033</v>
      </c>
      <c r="E87" s="91">
        <v>4702.4306699999997</v>
      </c>
      <c r="F87" s="109">
        <v>4784.9238400000004</v>
      </c>
      <c r="G87" s="1"/>
      <c r="H87" s="1"/>
      <c r="I87" s="1"/>
      <c r="J87" s="1"/>
    </row>
    <row r="88" spans="2:10">
      <c r="B88" s="16" t="s">
        <v>78</v>
      </c>
      <c r="C88" s="3">
        <f t="shared" ref="C88:F88" si="26">C89+C90</f>
        <v>2.5588499999999996</v>
      </c>
      <c r="D88" s="3">
        <f t="shared" si="26"/>
        <v>2.5711300000000001</v>
      </c>
      <c r="E88" s="3">
        <f t="shared" si="26"/>
        <v>2.5047899999999998</v>
      </c>
      <c r="F88" s="3">
        <f t="shared" si="26"/>
        <v>2.5160399999999998</v>
      </c>
      <c r="G88" s="1"/>
      <c r="H88" s="1"/>
      <c r="I88" s="1"/>
      <c r="J88" s="1"/>
    </row>
    <row r="89" spans="2:10">
      <c r="B89" s="4" t="s">
        <v>79</v>
      </c>
      <c r="C89" s="96">
        <v>2.1966899999999998</v>
      </c>
      <c r="D89" s="96">
        <v>2.21312</v>
      </c>
      <c r="E89" s="96">
        <v>2.1314899999999999</v>
      </c>
      <c r="F89" s="90">
        <v>2.1369799999999999</v>
      </c>
      <c r="G89" s="1"/>
      <c r="H89" s="1"/>
      <c r="I89" s="1"/>
      <c r="J89" s="1"/>
    </row>
    <row r="90" spans="2:10">
      <c r="B90" s="4" t="s">
        <v>3</v>
      </c>
      <c r="C90" s="96">
        <v>0.36215999999999998</v>
      </c>
      <c r="D90" s="90">
        <v>0.35800999999999999</v>
      </c>
      <c r="E90" s="90">
        <v>0.37330000000000002</v>
      </c>
      <c r="F90" s="90">
        <v>0.37906000000000001</v>
      </c>
      <c r="G90" s="1"/>
      <c r="H90" s="1"/>
      <c r="I90" s="1"/>
      <c r="J90" s="1"/>
    </row>
    <row r="91" spans="2:10">
      <c r="B91" s="11" t="s">
        <v>2</v>
      </c>
      <c r="C91" s="95">
        <v>14.81883</v>
      </c>
      <c r="D91" s="95">
        <v>14.738989999999999</v>
      </c>
      <c r="E91" s="95">
        <v>14.14547</v>
      </c>
      <c r="F91" s="95">
        <v>13.91526</v>
      </c>
      <c r="G91" s="1"/>
      <c r="H91" s="1"/>
      <c r="I91" s="1"/>
      <c r="J91" s="1"/>
    </row>
    <row r="92" spans="2:10">
      <c r="B92" s="16" t="s">
        <v>1</v>
      </c>
      <c r="C92" s="95">
        <v>110.98051</v>
      </c>
      <c r="D92" s="95">
        <v>103.5273</v>
      </c>
      <c r="E92" s="95">
        <v>114.74672</v>
      </c>
      <c r="F92" s="95">
        <v>115.25003</v>
      </c>
      <c r="G92" s="1"/>
      <c r="H92" s="1"/>
      <c r="I92" s="1"/>
      <c r="J92" s="1"/>
    </row>
    <row r="93" spans="2:10">
      <c r="B93" s="11" t="s">
        <v>0</v>
      </c>
      <c r="C93" s="95">
        <v>67.180390000000003</v>
      </c>
      <c r="D93" s="95">
        <v>64.43092</v>
      </c>
      <c r="E93" s="95">
        <v>58.902200000000001</v>
      </c>
      <c r="F93" s="95">
        <v>57.965170000000001</v>
      </c>
      <c r="G93" s="1"/>
      <c r="H93" s="1"/>
      <c r="I93" s="1"/>
      <c r="J93" s="1"/>
    </row>
    <row r="94" spans="2:10">
      <c r="B94" s="11" t="s">
        <v>70</v>
      </c>
      <c r="C94" s="95">
        <v>6579.2951700000003</v>
      </c>
      <c r="D94" s="95">
        <v>6401.6470200000003</v>
      </c>
      <c r="E94" s="95">
        <v>7313.6528500000004</v>
      </c>
      <c r="F94" s="95">
        <v>7384.2019399999999</v>
      </c>
      <c r="G94" s="1"/>
      <c r="H94" s="1"/>
      <c r="I94" s="1"/>
      <c r="J94" s="1"/>
    </row>
    <row r="95" spans="2:10">
      <c r="B95" s="142"/>
      <c r="C95" s="142"/>
      <c r="D95" s="142"/>
      <c r="E95" s="142"/>
      <c r="F95" s="142"/>
      <c r="G95" s="1"/>
      <c r="H95" s="1"/>
      <c r="I95" s="1"/>
      <c r="J95" s="1"/>
    </row>
    <row r="96" spans="2:10">
      <c r="B96" s="123" t="s">
        <v>94</v>
      </c>
      <c r="C96" s="123"/>
      <c r="D96" s="123"/>
      <c r="E96" s="123"/>
      <c r="F96" s="123"/>
      <c r="G96" s="1"/>
      <c r="H96" s="1"/>
      <c r="I96" s="1"/>
      <c r="J96" s="1"/>
    </row>
    <row r="97" spans="2:10" ht="24.75" customHeight="1">
      <c r="B97" s="74"/>
      <c r="C97" s="134" t="s">
        <v>95</v>
      </c>
      <c r="D97" s="134"/>
      <c r="E97" s="134"/>
      <c r="F97" s="134"/>
      <c r="G97" s="1"/>
      <c r="H97" s="1"/>
      <c r="I97" s="1"/>
      <c r="J97" s="1"/>
    </row>
    <row r="98" spans="2:10">
      <c r="B98" s="121"/>
      <c r="C98" s="121" t="s">
        <v>30</v>
      </c>
      <c r="D98" s="121"/>
      <c r="E98" s="121" t="s">
        <v>29</v>
      </c>
      <c r="F98" s="121"/>
      <c r="G98" s="1"/>
      <c r="H98" s="1"/>
      <c r="I98" s="1"/>
      <c r="J98" s="1"/>
    </row>
    <row r="99" spans="2:10" ht="12.75" customHeight="1">
      <c r="B99" s="121"/>
      <c r="C99" s="104">
        <v>2025</v>
      </c>
      <c r="D99" s="104">
        <v>2026</v>
      </c>
      <c r="E99" s="104">
        <v>2025</v>
      </c>
      <c r="F99" s="104">
        <v>2026</v>
      </c>
      <c r="G99" s="1"/>
      <c r="H99" s="1"/>
      <c r="I99" s="1"/>
      <c r="J99" s="1"/>
    </row>
    <row r="100" spans="2:10" s="20" customFormat="1">
      <c r="B100" s="121"/>
      <c r="C100" s="104" t="s">
        <v>180</v>
      </c>
      <c r="D100" s="104" t="s">
        <v>184</v>
      </c>
      <c r="E100" s="104" t="s">
        <v>180</v>
      </c>
      <c r="F100" s="104" t="s">
        <v>184</v>
      </c>
    </row>
    <row r="101" spans="2:10" s="20" customFormat="1">
      <c r="B101" s="11" t="s">
        <v>96</v>
      </c>
      <c r="C101" s="23">
        <f t="shared" ref="C101" si="27">C102+C105</f>
        <v>144.55591000000001</v>
      </c>
      <c r="D101" s="23">
        <f t="shared" ref="D101" si="28">D102+D105</f>
        <v>131.27249999999998</v>
      </c>
      <c r="E101" s="42">
        <f>E102+E105</f>
        <v>10110.304258716151</v>
      </c>
      <c r="F101" s="42">
        <f>F102+F105</f>
        <v>9852.3753729582168</v>
      </c>
    </row>
    <row r="102" spans="2:10" s="20" customFormat="1">
      <c r="B102" s="11" t="s">
        <v>97</v>
      </c>
      <c r="C102" s="23">
        <f t="shared" ref="C102" si="29">C103+C104</f>
        <v>90.968150000000009</v>
      </c>
      <c r="D102" s="23">
        <f t="shared" ref="D102" si="30">D103+D104</f>
        <v>81.922899999999998</v>
      </c>
      <c r="E102" s="42">
        <f t="shared" ref="E102" si="31">E103+E104</f>
        <v>7756.4765367908931</v>
      </c>
      <c r="F102" s="42">
        <f t="shared" ref="F102" si="32">F103+F104</f>
        <v>7477.42151461913</v>
      </c>
    </row>
    <row r="103" spans="2:10">
      <c r="B103" s="9" t="s">
        <v>98</v>
      </c>
      <c r="C103" s="51">
        <v>38.207250000000002</v>
      </c>
      <c r="D103" s="51">
        <v>32.109070000000003</v>
      </c>
      <c r="E103" s="49">
        <v>2666.5181637716755</v>
      </c>
      <c r="F103" s="49">
        <v>2422.3145213352946</v>
      </c>
      <c r="G103" s="1"/>
      <c r="H103" s="1"/>
      <c r="I103" s="1"/>
      <c r="J103" s="1"/>
    </row>
    <row r="104" spans="2:10">
      <c r="B104" s="9" t="s">
        <v>99</v>
      </c>
      <c r="C104" s="51">
        <v>52.760899999999999</v>
      </c>
      <c r="D104" s="51">
        <v>49.813830000000003</v>
      </c>
      <c r="E104" s="49">
        <v>5089.958373019218</v>
      </c>
      <c r="F104" s="49">
        <v>5055.1069932838354</v>
      </c>
      <c r="G104" s="1"/>
      <c r="H104" s="1"/>
      <c r="I104" s="1"/>
      <c r="J104" s="1"/>
    </row>
    <row r="105" spans="2:10">
      <c r="B105" s="11" t="s">
        <v>7</v>
      </c>
      <c r="C105" s="23">
        <f t="shared" ref="C105:D105" si="33">C106+C107</f>
        <v>53.587760000000003</v>
      </c>
      <c r="D105" s="23">
        <f t="shared" si="33"/>
        <v>49.349599999999995</v>
      </c>
      <c r="E105" s="42">
        <f t="shared" ref="E105:F105" si="34">E106+E107</f>
        <v>2353.8277219252586</v>
      </c>
      <c r="F105" s="42">
        <f t="shared" si="34"/>
        <v>2374.9538583390863</v>
      </c>
      <c r="G105" s="1"/>
      <c r="H105" s="1"/>
      <c r="I105" s="1"/>
      <c r="J105" s="1"/>
    </row>
    <row r="106" spans="2:10">
      <c r="B106" s="9" t="s">
        <v>100</v>
      </c>
      <c r="C106" s="51">
        <v>26.959389999999999</v>
      </c>
      <c r="D106" s="51">
        <v>23.726469999999999</v>
      </c>
      <c r="E106" s="49">
        <v>832.55661105938623</v>
      </c>
      <c r="F106" s="49">
        <v>767.09232902133874</v>
      </c>
      <c r="G106" s="1"/>
      <c r="H106" s="1"/>
      <c r="I106" s="1"/>
      <c r="J106" s="1"/>
    </row>
    <row r="107" spans="2:10">
      <c r="B107" s="18" t="s">
        <v>101</v>
      </c>
      <c r="C107" s="51">
        <v>26.62837</v>
      </c>
      <c r="D107" s="51">
        <v>25.62313</v>
      </c>
      <c r="E107" s="49">
        <v>1521.2711108658725</v>
      </c>
      <c r="F107" s="49">
        <v>1607.8615293177477</v>
      </c>
      <c r="G107" s="1"/>
      <c r="H107" s="1"/>
      <c r="I107" s="1"/>
      <c r="J107" s="1"/>
    </row>
    <row r="108" spans="2:10">
      <c r="B108" s="11" t="s">
        <v>102</v>
      </c>
      <c r="C108" s="23">
        <f t="shared" ref="C108:D108" si="35">C109+C110</f>
        <v>29.193769999999997</v>
      </c>
      <c r="D108" s="23">
        <f t="shared" si="35"/>
        <v>24.174489999999999</v>
      </c>
      <c r="E108" s="42">
        <f t="shared" ref="E108:F108" si="36">E109+E110</f>
        <v>1160.8766522891099</v>
      </c>
      <c r="F108" s="42">
        <f t="shared" si="36"/>
        <v>1059.6573317146315</v>
      </c>
      <c r="G108" s="1"/>
      <c r="H108" s="1"/>
      <c r="I108" s="1"/>
      <c r="J108" s="1"/>
    </row>
    <row r="109" spans="2:10">
      <c r="B109" s="50" t="s">
        <v>103</v>
      </c>
      <c r="C109" s="55">
        <v>25.057099999999998</v>
      </c>
      <c r="D109" s="51">
        <v>20.53773</v>
      </c>
      <c r="E109" s="47">
        <v>939.43483089430083</v>
      </c>
      <c r="F109" s="49">
        <v>830.43125267711343</v>
      </c>
      <c r="G109" s="1"/>
      <c r="H109" s="1"/>
      <c r="I109" s="1"/>
      <c r="J109" s="1"/>
    </row>
    <row r="110" spans="2:10">
      <c r="B110" s="9" t="s">
        <v>104</v>
      </c>
      <c r="C110" s="55">
        <v>4.1366699999999996</v>
      </c>
      <c r="D110" s="51">
        <v>3.6367600000000002</v>
      </c>
      <c r="E110" s="47">
        <v>221.4418213948091</v>
      </c>
      <c r="F110" s="49">
        <v>229.22607903751799</v>
      </c>
      <c r="G110" s="1"/>
      <c r="H110" s="1"/>
      <c r="I110" s="1"/>
      <c r="J110" s="1"/>
    </row>
    <row r="111" spans="2:10">
      <c r="B111" s="11" t="s">
        <v>105</v>
      </c>
      <c r="C111" s="23">
        <f t="shared" ref="C111" si="37">C112+C113+C114</f>
        <v>5.6448900000000002</v>
      </c>
      <c r="D111" s="23">
        <f>D112+D113+D114</f>
        <v>5.2317600000000004</v>
      </c>
      <c r="E111" s="42">
        <f t="shared" ref="E111:F111" si="38">E112+E113+E114</f>
        <v>1202.4239090595934</v>
      </c>
      <c r="F111" s="42">
        <f t="shared" si="38"/>
        <v>1205.6317658851303</v>
      </c>
      <c r="G111" s="1"/>
      <c r="H111" s="1"/>
      <c r="I111" s="1"/>
      <c r="J111" s="1"/>
    </row>
    <row r="112" spans="2:10">
      <c r="B112" s="9" t="s">
        <v>106</v>
      </c>
      <c r="C112" s="51">
        <v>0.34778999999999999</v>
      </c>
      <c r="D112" s="51">
        <v>0.30375000000000002</v>
      </c>
      <c r="E112" s="49">
        <v>53.179057256365105</v>
      </c>
      <c r="F112" s="49">
        <v>50.653798442243229</v>
      </c>
      <c r="G112" s="1"/>
      <c r="H112" s="1"/>
      <c r="I112" s="1"/>
      <c r="J112" s="1"/>
    </row>
    <row r="113" spans="2:10">
      <c r="B113" s="9" t="s">
        <v>107</v>
      </c>
      <c r="C113" s="51">
        <v>3.8127200000000001</v>
      </c>
      <c r="D113" s="51">
        <v>3.6033300000000001</v>
      </c>
      <c r="E113" s="49">
        <v>664.01224555246756</v>
      </c>
      <c r="F113" s="49">
        <v>671.04170415212502</v>
      </c>
      <c r="G113" s="1"/>
      <c r="H113" s="1"/>
      <c r="I113" s="1"/>
      <c r="J113" s="1"/>
    </row>
    <row r="114" spans="2:10">
      <c r="B114" s="18" t="s">
        <v>108</v>
      </c>
      <c r="C114" s="55">
        <v>1.48438</v>
      </c>
      <c r="D114" s="51">
        <v>1.3246800000000001</v>
      </c>
      <c r="E114" s="47">
        <v>485.23260625076057</v>
      </c>
      <c r="F114" s="49">
        <v>483.93626329076221</v>
      </c>
      <c r="G114" s="1"/>
      <c r="H114" s="1"/>
      <c r="I114" s="1"/>
      <c r="J114" s="1"/>
    </row>
    <row r="115" spans="2:10">
      <c r="B115" s="14" t="s">
        <v>109</v>
      </c>
      <c r="C115" s="23">
        <f t="shared" ref="C115:D115" si="39">C101+C108+C111</f>
        <v>179.39457000000002</v>
      </c>
      <c r="D115" s="23">
        <f t="shared" si="39"/>
        <v>160.67874999999998</v>
      </c>
      <c r="E115" s="42">
        <f t="shared" ref="E115:F115" si="40">E101+E108+E111</f>
        <v>12473.604820064853</v>
      </c>
      <c r="F115" s="42">
        <f t="shared" si="40"/>
        <v>12117.664470557978</v>
      </c>
      <c r="G115" s="1"/>
      <c r="H115" s="1"/>
      <c r="I115" s="1"/>
      <c r="J115" s="1"/>
    </row>
    <row r="116" spans="2:10">
      <c r="B116" s="122"/>
      <c r="C116" s="122"/>
      <c r="D116" s="122"/>
      <c r="E116" s="122"/>
      <c r="F116" s="122"/>
      <c r="G116" s="1"/>
      <c r="H116" s="1"/>
      <c r="I116" s="1"/>
      <c r="J116" s="1"/>
    </row>
    <row r="117" spans="2:10">
      <c r="B117" s="123" t="s">
        <v>110</v>
      </c>
      <c r="C117" s="123"/>
      <c r="D117" s="123"/>
      <c r="E117" s="123"/>
      <c r="F117" s="123"/>
      <c r="G117" s="1"/>
      <c r="H117" s="1"/>
      <c r="I117" s="1"/>
      <c r="J117" s="1"/>
    </row>
    <row r="118" spans="2:10" ht="75">
      <c r="B118" s="64"/>
      <c r="C118" s="68" t="s">
        <v>82</v>
      </c>
      <c r="D118" s="68" t="s">
        <v>83</v>
      </c>
      <c r="E118" s="69" t="s">
        <v>84</v>
      </c>
      <c r="F118" s="69" t="s">
        <v>85</v>
      </c>
      <c r="G118" s="1"/>
      <c r="H118" s="1"/>
      <c r="I118" s="1"/>
      <c r="J118" s="1"/>
    </row>
    <row r="119" spans="2:10" ht="15" customHeight="1">
      <c r="B119" s="61" t="s">
        <v>87</v>
      </c>
      <c r="C119" s="62">
        <v>1.7149000000000001</v>
      </c>
      <c r="D119" s="63">
        <v>249.42306497617002</v>
      </c>
      <c r="E119" s="62">
        <v>58177.40870604699</v>
      </c>
      <c r="F119" s="62" t="s">
        <v>86</v>
      </c>
      <c r="G119" s="1"/>
      <c r="H119" s="1"/>
      <c r="I119" s="1"/>
      <c r="J119" s="1"/>
    </row>
    <row r="120" spans="2:10">
      <c r="B120" s="61" t="s">
        <v>88</v>
      </c>
      <c r="C120" s="62">
        <v>1.7935700000000001</v>
      </c>
      <c r="D120" s="63">
        <v>219.73065952300001</v>
      </c>
      <c r="E120" s="62">
        <v>59533.352938552714</v>
      </c>
      <c r="F120" s="62" t="s">
        <v>86</v>
      </c>
      <c r="G120" s="1"/>
      <c r="H120" s="1"/>
      <c r="I120" s="1"/>
      <c r="J120" s="1"/>
    </row>
    <row r="121" spans="2:10">
      <c r="B121" s="61" t="s">
        <v>89</v>
      </c>
      <c r="C121" s="62">
        <v>2.05952</v>
      </c>
      <c r="D121" s="63">
        <v>257.04292809999998</v>
      </c>
      <c r="E121" s="62">
        <v>50620.685846127701</v>
      </c>
      <c r="F121" s="62" t="s">
        <v>90</v>
      </c>
      <c r="G121" s="1"/>
      <c r="H121" s="1"/>
      <c r="I121" s="1"/>
      <c r="J121" s="1"/>
    </row>
    <row r="122" spans="2:10">
      <c r="B122" s="61" t="s">
        <v>92</v>
      </c>
      <c r="C122" s="62">
        <v>1.5362199999999999</v>
      </c>
      <c r="D122" s="63">
        <v>204.26315059999999</v>
      </c>
      <c r="E122" s="62">
        <v>72426.752828370954</v>
      </c>
      <c r="F122" s="62" t="s">
        <v>91</v>
      </c>
      <c r="G122" s="1"/>
      <c r="H122" s="1"/>
      <c r="I122" s="1"/>
      <c r="J122" s="1"/>
    </row>
    <row r="123" spans="2:10">
      <c r="B123" s="61" t="s">
        <v>93</v>
      </c>
      <c r="C123" s="62">
        <v>1.5691999999999999</v>
      </c>
      <c r="D123" s="63">
        <v>194.9630324</v>
      </c>
      <c r="E123" s="62">
        <v>71681.438554677545</v>
      </c>
      <c r="F123" s="62" t="s">
        <v>113</v>
      </c>
      <c r="G123" s="1"/>
      <c r="H123" s="1"/>
      <c r="I123" s="1"/>
      <c r="J123" s="1"/>
    </row>
    <row r="124" spans="2:10">
      <c r="B124" s="61" t="s">
        <v>111</v>
      </c>
      <c r="C124" s="62">
        <v>2.2915700000000001</v>
      </c>
      <c r="D124" s="63">
        <v>316.65652360716501</v>
      </c>
      <c r="E124" s="62">
        <v>47018.002740479227</v>
      </c>
      <c r="F124" s="62" t="s">
        <v>112</v>
      </c>
      <c r="G124" s="1"/>
      <c r="H124" s="1"/>
      <c r="I124" s="1"/>
      <c r="J124" s="1"/>
    </row>
    <row r="125" spans="2:10">
      <c r="B125" s="61" t="s">
        <v>115</v>
      </c>
      <c r="C125" s="62">
        <v>2.2519200000000001</v>
      </c>
      <c r="D125" s="63">
        <v>333.01228909999998</v>
      </c>
      <c r="E125" s="62">
        <v>53907.48282354611</v>
      </c>
      <c r="F125" s="62" t="s">
        <v>116</v>
      </c>
      <c r="G125" s="1"/>
      <c r="H125" s="1"/>
      <c r="I125" s="1"/>
      <c r="J125" s="1"/>
    </row>
    <row r="126" spans="2:10">
      <c r="B126" s="61" t="s">
        <v>117</v>
      </c>
      <c r="C126" s="62">
        <v>1.7490300000000001</v>
      </c>
      <c r="D126" s="63">
        <v>272.8406061</v>
      </c>
      <c r="E126" s="62">
        <v>68927.358913226184</v>
      </c>
      <c r="F126" s="62" t="s">
        <v>118</v>
      </c>
      <c r="G126" s="1"/>
      <c r="H126" s="1"/>
      <c r="I126" s="1"/>
      <c r="J126" s="1"/>
    </row>
    <row r="127" spans="2:10">
      <c r="B127" s="61" t="s">
        <v>119</v>
      </c>
      <c r="C127" s="62">
        <v>2.0287500000000001</v>
      </c>
      <c r="D127" s="63">
        <v>284.99681379100002</v>
      </c>
      <c r="E127" s="62">
        <v>63051.706035736286</v>
      </c>
      <c r="F127" s="62" t="s">
        <v>120</v>
      </c>
      <c r="G127" s="1"/>
      <c r="H127" s="1"/>
      <c r="I127" s="1"/>
      <c r="J127" s="1"/>
    </row>
    <row r="128" spans="2:10">
      <c r="B128" s="61" t="s">
        <v>121</v>
      </c>
      <c r="C128" s="62">
        <v>1.7372300000000001</v>
      </c>
      <c r="D128" s="63">
        <v>264.58699945199999</v>
      </c>
      <c r="E128" s="62">
        <v>72554.95691992424</v>
      </c>
      <c r="F128" s="62" t="s">
        <v>122</v>
      </c>
      <c r="G128" s="1"/>
      <c r="H128" s="1"/>
      <c r="I128" s="1"/>
      <c r="J128" s="1"/>
    </row>
    <row r="129" spans="2:10">
      <c r="B129" s="61" t="s">
        <v>123</v>
      </c>
      <c r="C129" s="62">
        <v>2.2400099999999998</v>
      </c>
      <c r="D129" s="63">
        <v>285.95648540000002</v>
      </c>
      <c r="E129" s="62">
        <v>59898.866046052543</v>
      </c>
      <c r="F129" s="62" t="s">
        <v>124</v>
      </c>
      <c r="G129" s="1"/>
      <c r="H129" s="1"/>
      <c r="I129" s="1"/>
      <c r="J129" s="1"/>
    </row>
    <row r="130" spans="2:10">
      <c r="B130" s="61" t="s">
        <v>125</v>
      </c>
      <c r="C130" s="62">
        <v>2.4020299999999999</v>
      </c>
      <c r="D130" s="63">
        <v>320.01705659999999</v>
      </c>
      <c r="E130" s="62">
        <v>58391.710349285451</v>
      </c>
      <c r="F130" s="62" t="s">
        <v>126</v>
      </c>
      <c r="G130" s="1"/>
      <c r="H130" s="1"/>
      <c r="I130" s="1"/>
      <c r="J130" s="1"/>
    </row>
    <row r="131" spans="2:10">
      <c r="B131" s="61" t="s">
        <v>127</v>
      </c>
      <c r="C131" s="62">
        <v>2.5168900000000001</v>
      </c>
      <c r="D131" s="63">
        <v>366.43521650000002</v>
      </c>
      <c r="E131" s="62">
        <v>55057.763303124091</v>
      </c>
      <c r="F131" s="62" t="s">
        <v>128</v>
      </c>
      <c r="G131" s="1"/>
      <c r="H131" s="1"/>
      <c r="I131" s="1"/>
      <c r="J131" s="1"/>
    </row>
    <row r="132" spans="2:10">
      <c r="B132" s="61" t="s">
        <v>129</v>
      </c>
      <c r="C132" s="62">
        <v>2.2276699999999998</v>
      </c>
      <c r="D132" s="63">
        <v>334.76900029802499</v>
      </c>
      <c r="E132" s="62">
        <v>66950.054716362836</v>
      </c>
      <c r="F132" s="66" t="s">
        <v>130</v>
      </c>
      <c r="G132" s="1"/>
      <c r="H132" s="1"/>
      <c r="I132" s="1"/>
      <c r="J132" s="1"/>
    </row>
    <row r="133" spans="2:10">
      <c r="B133" s="61" t="s">
        <v>131</v>
      </c>
      <c r="C133" s="62">
        <v>2.5724399999999998</v>
      </c>
      <c r="D133" s="63">
        <v>428.405604369005</v>
      </c>
      <c r="E133" s="62">
        <v>57618.812928581421</v>
      </c>
      <c r="F133" s="66" t="s">
        <v>132</v>
      </c>
      <c r="G133" s="1"/>
      <c r="H133" s="1"/>
      <c r="I133" s="1"/>
      <c r="J133" s="1"/>
    </row>
    <row r="134" spans="2:10">
      <c r="B134" s="61" t="s">
        <v>133</v>
      </c>
      <c r="C134" s="62">
        <v>2.9197799999999998</v>
      </c>
      <c r="D134" s="63">
        <v>431.57844307386</v>
      </c>
      <c r="E134" s="62">
        <v>53327.090099254048</v>
      </c>
      <c r="F134" s="66" t="s">
        <v>134</v>
      </c>
      <c r="G134" s="1"/>
      <c r="H134" s="1"/>
      <c r="I134" s="1"/>
      <c r="J134" s="1"/>
    </row>
    <row r="135" spans="2:10">
      <c r="B135" s="61" t="s">
        <v>135</v>
      </c>
      <c r="C135" s="62">
        <v>2.6934999999999998</v>
      </c>
      <c r="D135" s="63">
        <v>435.14989604711297</v>
      </c>
      <c r="E135" s="62">
        <v>56335.820445145757</v>
      </c>
      <c r="F135" s="66" t="s">
        <v>137</v>
      </c>
      <c r="G135" s="1"/>
      <c r="H135" s="1"/>
      <c r="I135" s="1"/>
      <c r="J135" s="1"/>
    </row>
    <row r="136" spans="2:10">
      <c r="B136" s="61" t="s">
        <v>136</v>
      </c>
      <c r="C136" s="77">
        <v>2.5704500000000001</v>
      </c>
      <c r="D136" s="78">
        <v>506.84913822099998</v>
      </c>
      <c r="E136" s="77">
        <v>61162.600618568722</v>
      </c>
      <c r="F136" s="79" t="s">
        <v>145</v>
      </c>
      <c r="G136" s="1"/>
      <c r="H136" s="1"/>
      <c r="I136" s="1"/>
      <c r="J136" s="1"/>
    </row>
    <row r="137" spans="2:10">
      <c r="B137" s="61" t="s">
        <v>138</v>
      </c>
      <c r="C137" s="62">
        <v>2.5663399999999998</v>
      </c>
      <c r="D137" s="63">
        <v>471.45461944700003</v>
      </c>
      <c r="E137" s="62">
        <v>67394.378001356032</v>
      </c>
      <c r="F137" s="66" t="s">
        <v>112</v>
      </c>
      <c r="G137" s="1"/>
      <c r="H137" s="1"/>
      <c r="I137" s="1"/>
      <c r="J137" s="1"/>
    </row>
    <row r="138" spans="2:10">
      <c r="B138" s="61" t="s">
        <v>139</v>
      </c>
      <c r="C138" s="62">
        <v>2.3754</v>
      </c>
      <c r="D138" s="63">
        <v>413.78165925000002</v>
      </c>
      <c r="E138" s="62">
        <v>70681.811691504583</v>
      </c>
      <c r="F138" s="66" t="s">
        <v>141</v>
      </c>
      <c r="G138" s="1"/>
      <c r="H138" s="1"/>
      <c r="I138" s="1"/>
      <c r="J138" s="1"/>
    </row>
    <row r="139" spans="2:10">
      <c r="B139" s="61" t="s">
        <v>140</v>
      </c>
      <c r="C139" s="62">
        <v>2.8081299999999998</v>
      </c>
      <c r="D139" s="63">
        <v>545.04377120200002</v>
      </c>
      <c r="E139" s="62">
        <v>62637.435704543619</v>
      </c>
      <c r="F139" s="66" t="s">
        <v>142</v>
      </c>
      <c r="G139" s="1"/>
      <c r="H139" s="1"/>
      <c r="I139" s="1"/>
      <c r="J139" s="1"/>
    </row>
    <row r="140" spans="2:10">
      <c r="B140" s="61" t="s">
        <v>143</v>
      </c>
      <c r="C140" s="62">
        <v>2.3618299999999999</v>
      </c>
      <c r="D140" s="63">
        <v>480.13328009999998</v>
      </c>
      <c r="E140" s="62">
        <v>73786.499087571894</v>
      </c>
      <c r="F140" s="66" t="s">
        <v>144</v>
      </c>
      <c r="G140" s="1"/>
      <c r="H140" s="1"/>
      <c r="I140" s="1"/>
      <c r="J140" s="1"/>
    </row>
    <row r="141" spans="2:10">
      <c r="B141" s="61" t="s">
        <v>146</v>
      </c>
      <c r="C141" s="62">
        <v>2.5352700000000001</v>
      </c>
      <c r="D141" s="63">
        <v>461.5916651</v>
      </c>
      <c r="E141" s="62">
        <v>71157.30229162272</v>
      </c>
      <c r="F141" s="66" t="s">
        <v>148</v>
      </c>
      <c r="G141" s="1"/>
      <c r="H141" s="1"/>
      <c r="I141" s="1"/>
      <c r="J141" s="1"/>
    </row>
    <row r="142" spans="2:10">
      <c r="B142" s="61" t="s">
        <v>147</v>
      </c>
      <c r="C142" s="62">
        <v>2.3448199999999999</v>
      </c>
      <c r="D142" s="63">
        <v>401.17075790599898</v>
      </c>
      <c r="E142" s="87">
        <v>79284.035500254409</v>
      </c>
      <c r="F142" s="88" t="s">
        <v>150</v>
      </c>
      <c r="G142" s="1"/>
      <c r="H142" s="1"/>
      <c r="I142" s="1"/>
      <c r="J142" s="1"/>
    </row>
    <row r="143" spans="2:10">
      <c r="B143" s="61" t="s">
        <v>149</v>
      </c>
      <c r="C143" s="62">
        <v>2.1926199999999998</v>
      </c>
      <c r="D143" s="63">
        <v>401.48329304100002</v>
      </c>
      <c r="E143" s="87">
        <v>84751.160310496096</v>
      </c>
      <c r="F143" s="88" t="s">
        <v>152</v>
      </c>
      <c r="G143" s="1"/>
      <c r="H143" s="1"/>
      <c r="I143" s="1"/>
      <c r="J143" s="1"/>
    </row>
    <row r="144" spans="2:10">
      <c r="B144" s="61" t="s">
        <v>151</v>
      </c>
      <c r="C144" s="62">
        <v>2.3527999999999998</v>
      </c>
      <c r="D144" s="63">
        <v>411.34180403099998</v>
      </c>
      <c r="E144" s="87">
        <v>87719.866967668058</v>
      </c>
      <c r="F144" s="88" t="s">
        <v>154</v>
      </c>
      <c r="G144" s="1"/>
      <c r="H144" s="1"/>
      <c r="I144" s="1"/>
      <c r="J144" s="1"/>
    </row>
    <row r="145" spans="2:10">
      <c r="B145" s="61" t="s">
        <v>153</v>
      </c>
      <c r="C145" s="62">
        <v>2.0326499999999998</v>
      </c>
      <c r="D145" s="63">
        <v>344.82231431700001</v>
      </c>
      <c r="E145" s="87">
        <v>93298.975997835354</v>
      </c>
      <c r="F145" s="88" t="s">
        <v>155</v>
      </c>
      <c r="G145" s="1"/>
      <c r="H145" s="1"/>
      <c r="I145" s="1"/>
      <c r="J145" s="1"/>
    </row>
    <row r="146" spans="2:10">
      <c r="B146" s="61" t="s">
        <v>156</v>
      </c>
      <c r="C146" s="62">
        <v>2.5911300000000002</v>
      </c>
      <c r="D146" s="63">
        <v>424.95702475115399</v>
      </c>
      <c r="E146" s="87">
        <v>78851.584050202029</v>
      </c>
      <c r="F146" s="88" t="s">
        <v>155</v>
      </c>
      <c r="G146" s="1"/>
      <c r="H146" s="1"/>
      <c r="I146" s="1"/>
      <c r="J146" s="1"/>
    </row>
    <row r="147" spans="2:10">
      <c r="B147" s="61" t="s">
        <v>157</v>
      </c>
      <c r="C147" s="62">
        <v>2.2964000000000002</v>
      </c>
      <c r="D147" s="63">
        <v>361.08</v>
      </c>
      <c r="E147" s="87">
        <v>90183.145935710098</v>
      </c>
      <c r="F147" s="88" t="s">
        <v>159</v>
      </c>
      <c r="G147" s="1"/>
      <c r="H147" s="1"/>
      <c r="I147" s="1"/>
      <c r="J147" s="1"/>
    </row>
    <row r="148" spans="2:10">
      <c r="B148" s="61" t="s">
        <v>158</v>
      </c>
      <c r="C148" s="62">
        <v>1.83172</v>
      </c>
      <c r="D148" s="63">
        <v>287.78651619999999</v>
      </c>
      <c r="E148" s="87">
        <v>107458.55472998056</v>
      </c>
      <c r="F148" s="88" t="s">
        <v>161</v>
      </c>
      <c r="G148" s="1"/>
      <c r="H148" s="1"/>
      <c r="I148" s="1"/>
      <c r="J148" s="1"/>
    </row>
    <row r="149" spans="2:10">
      <c r="B149" s="61" t="s">
        <v>160</v>
      </c>
      <c r="C149" s="62">
        <v>1.84165</v>
      </c>
      <c r="D149" s="63">
        <v>290.91242149999999</v>
      </c>
      <c r="E149" s="87">
        <v>121303.32789618004</v>
      </c>
      <c r="F149" s="88" t="s">
        <v>164</v>
      </c>
      <c r="G149" s="1"/>
      <c r="H149" s="1"/>
      <c r="I149" s="1"/>
      <c r="J149" s="1"/>
    </row>
    <row r="150" spans="2:10">
      <c r="B150" s="61" t="s">
        <v>165</v>
      </c>
      <c r="C150" s="62">
        <v>1.8011600000000001</v>
      </c>
      <c r="D150" s="63">
        <v>306.82</v>
      </c>
      <c r="E150" s="87">
        <v>119659.6955044004</v>
      </c>
      <c r="F150" s="88" t="s">
        <v>161</v>
      </c>
      <c r="G150" s="1"/>
      <c r="H150" s="1"/>
      <c r="I150" s="1"/>
      <c r="J150" s="1"/>
    </row>
    <row r="151" spans="2:10">
      <c r="B151" s="61" t="s">
        <v>166</v>
      </c>
      <c r="C151" s="62">
        <v>1.86755</v>
      </c>
      <c r="D151" s="63">
        <v>329.01</v>
      </c>
      <c r="E151" s="87">
        <v>120406.3617948649</v>
      </c>
      <c r="F151" s="88" t="s">
        <v>168</v>
      </c>
      <c r="G151" s="1"/>
      <c r="H151" s="1"/>
      <c r="I151" s="1"/>
      <c r="J151" s="1"/>
    </row>
    <row r="152" spans="2:10">
      <c r="B152" s="61" t="s">
        <v>167</v>
      </c>
      <c r="C152" s="62">
        <v>1.87164</v>
      </c>
      <c r="D152" s="63">
        <v>303.47000000000003</v>
      </c>
      <c r="E152" s="87">
        <v>118068.40825158685</v>
      </c>
      <c r="F152" s="88" t="s">
        <v>170</v>
      </c>
      <c r="G152" s="1"/>
      <c r="H152" s="1"/>
      <c r="I152" s="1"/>
      <c r="J152" s="1"/>
    </row>
    <row r="153" spans="2:10">
      <c r="B153" s="61" t="s">
        <v>169</v>
      </c>
      <c r="C153" s="62">
        <v>2.86815</v>
      </c>
      <c r="D153" s="63">
        <v>440.18</v>
      </c>
      <c r="E153" s="87">
        <v>81444.844071315252</v>
      </c>
      <c r="F153" s="88" t="s">
        <v>171</v>
      </c>
      <c r="G153" s="1"/>
      <c r="H153" s="1"/>
      <c r="I153" s="1"/>
      <c r="J153" s="1"/>
    </row>
    <row r="154" spans="2:10">
      <c r="B154" s="61" t="s">
        <v>172</v>
      </c>
      <c r="C154" s="62">
        <v>2.3958200000000001</v>
      </c>
      <c r="D154" s="63">
        <v>410.63666110000003</v>
      </c>
      <c r="E154" s="87">
        <v>100735.93864313676</v>
      </c>
      <c r="F154" s="88" t="s">
        <v>175</v>
      </c>
      <c r="G154" s="1"/>
      <c r="H154" s="1"/>
      <c r="I154" s="1"/>
      <c r="J154" s="1"/>
    </row>
    <row r="155" spans="2:10">
      <c r="B155" s="61" t="s">
        <v>173</v>
      </c>
      <c r="C155" s="62">
        <v>3.03</v>
      </c>
      <c r="D155" s="63">
        <v>430.7</v>
      </c>
      <c r="E155" s="87">
        <v>77798.497481848171</v>
      </c>
      <c r="F155" s="88" t="s">
        <v>176</v>
      </c>
      <c r="G155" s="1"/>
      <c r="H155" s="1"/>
      <c r="I155" s="1"/>
      <c r="J155" s="1"/>
    </row>
    <row r="156" spans="2:10">
      <c r="B156" s="61" t="s">
        <v>174</v>
      </c>
      <c r="C156" s="62">
        <v>2.8114499999999998</v>
      </c>
      <c r="D156" s="63">
        <v>407.44</v>
      </c>
      <c r="E156" s="87">
        <v>88209.515860600659</v>
      </c>
      <c r="F156" s="88" t="s">
        <v>124</v>
      </c>
      <c r="G156" s="1"/>
      <c r="H156" s="1"/>
      <c r="I156" s="1"/>
      <c r="J156" s="1"/>
    </row>
    <row r="157" spans="2:10">
      <c r="B157" s="100" t="s">
        <v>178</v>
      </c>
      <c r="C157" s="62">
        <v>2.4178199999999999</v>
      </c>
      <c r="D157" s="63">
        <v>355.64</v>
      </c>
      <c r="E157" s="87">
        <v>101244.18972900025</v>
      </c>
      <c r="F157" s="88" t="s">
        <v>181</v>
      </c>
      <c r="G157" s="1"/>
      <c r="H157" s="1"/>
      <c r="I157" s="1"/>
      <c r="J157" s="1"/>
    </row>
    <row r="158" spans="2:10">
      <c r="B158" s="100" t="s">
        <v>179</v>
      </c>
      <c r="C158" s="62">
        <v>2.53999</v>
      </c>
      <c r="D158" s="63">
        <v>407.9316</v>
      </c>
      <c r="E158" s="87">
        <v>101152.6522938998</v>
      </c>
      <c r="F158" s="88" t="s">
        <v>183</v>
      </c>
      <c r="G158" s="1"/>
      <c r="H158" s="1"/>
      <c r="I158" s="1"/>
      <c r="J158" s="1"/>
    </row>
    <row r="159" spans="2:10">
      <c r="B159" s="100" t="s">
        <v>182</v>
      </c>
      <c r="C159" s="62">
        <v>2.5713599999999999</v>
      </c>
      <c r="D159" s="63">
        <v>382.83</v>
      </c>
      <c r="E159" s="87">
        <v>100143.25505658712</v>
      </c>
      <c r="F159" s="88" t="s">
        <v>186</v>
      </c>
      <c r="G159" s="1"/>
      <c r="H159" s="1"/>
      <c r="I159" s="1"/>
      <c r="J159" s="1"/>
    </row>
    <row r="160" spans="2:10">
      <c r="B160" s="110"/>
      <c r="C160" s="101"/>
      <c r="D160" s="111"/>
      <c r="E160" s="101"/>
      <c r="F160" s="102"/>
      <c r="G160" s="1"/>
      <c r="H160" s="1"/>
      <c r="I160" s="1"/>
      <c r="J160" s="1"/>
    </row>
    <row r="161" spans="2:10" ht="12.75" customHeight="1">
      <c r="B161" s="124" t="s">
        <v>177</v>
      </c>
      <c r="C161" s="125"/>
      <c r="D161" s="125"/>
      <c r="E161" s="125"/>
      <c r="F161" s="126"/>
      <c r="G161" s="1"/>
      <c r="H161" s="1"/>
      <c r="I161" s="1"/>
      <c r="J161" s="1"/>
    </row>
    <row r="162" spans="2:10">
      <c r="B162" s="127"/>
      <c r="C162" s="128"/>
      <c r="D162" s="128"/>
      <c r="E162" s="128"/>
      <c r="F162" s="129"/>
      <c r="G162" s="1"/>
      <c r="H162" s="1"/>
      <c r="I162" s="1"/>
      <c r="J162" s="1"/>
    </row>
    <row r="163" spans="2:10">
      <c r="B163" s="127"/>
      <c r="C163" s="128"/>
      <c r="D163" s="128"/>
      <c r="E163" s="128"/>
      <c r="F163" s="129"/>
      <c r="G163" s="1"/>
      <c r="H163" s="1"/>
      <c r="I163" s="1"/>
      <c r="J163" s="1"/>
    </row>
    <row r="164" spans="2:10">
      <c r="B164" s="130"/>
      <c r="C164" s="131"/>
      <c r="D164" s="131"/>
      <c r="E164" s="131"/>
      <c r="F164" s="132"/>
      <c r="G164" s="1"/>
      <c r="H164" s="1"/>
      <c r="I164" s="1"/>
      <c r="J164" s="1"/>
    </row>
    <row r="165" spans="2:10" ht="12" customHeight="1">
      <c r="B165" s="112" t="s">
        <v>114</v>
      </c>
      <c r="C165" s="113"/>
      <c r="D165" s="113"/>
      <c r="E165" s="113"/>
      <c r="F165" s="114"/>
      <c r="G165" s="1"/>
      <c r="H165" s="1"/>
      <c r="I165" s="1"/>
      <c r="J165" s="1"/>
    </row>
    <row r="166" spans="2:10" ht="19.5" customHeight="1">
      <c r="B166" s="115"/>
      <c r="C166" s="116"/>
      <c r="D166" s="116"/>
      <c r="E166" s="116"/>
      <c r="F166" s="117"/>
      <c r="G166" s="1"/>
      <c r="H166" s="1"/>
      <c r="I166" s="1"/>
      <c r="J166" s="1"/>
    </row>
    <row r="167" spans="2:10">
      <c r="B167" s="115"/>
      <c r="C167" s="116"/>
      <c r="D167" s="116"/>
      <c r="E167" s="116"/>
      <c r="F167" s="117"/>
      <c r="G167" s="1"/>
      <c r="H167" s="1"/>
      <c r="I167" s="1"/>
      <c r="J167" s="1"/>
    </row>
    <row r="168" spans="2:10">
      <c r="B168" s="115"/>
      <c r="C168" s="116"/>
      <c r="D168" s="116"/>
      <c r="E168" s="116"/>
      <c r="F168" s="117"/>
      <c r="G168" s="1"/>
      <c r="H168" s="1"/>
      <c r="I168" s="1"/>
      <c r="J168" s="1"/>
    </row>
    <row r="169" spans="2:10">
      <c r="B169" s="115"/>
      <c r="C169" s="116"/>
      <c r="D169" s="116"/>
      <c r="E169" s="116"/>
      <c r="F169" s="117"/>
      <c r="G169" s="1"/>
      <c r="H169" s="1"/>
      <c r="I169" s="1"/>
      <c r="J169" s="1"/>
    </row>
    <row r="170" spans="2:10">
      <c r="B170" s="115"/>
      <c r="C170" s="116"/>
      <c r="D170" s="116"/>
      <c r="E170" s="116"/>
      <c r="F170" s="117"/>
      <c r="G170" s="1"/>
      <c r="H170" s="1"/>
      <c r="I170" s="1"/>
      <c r="J170" s="1"/>
    </row>
    <row r="171" spans="2:10">
      <c r="B171" s="115"/>
      <c r="C171" s="116"/>
      <c r="D171" s="116"/>
      <c r="E171" s="116"/>
      <c r="F171" s="117"/>
      <c r="G171" s="1"/>
      <c r="H171" s="1"/>
      <c r="I171" s="1"/>
      <c r="J171" s="1"/>
    </row>
    <row r="172" spans="2:10">
      <c r="B172" s="115"/>
      <c r="C172" s="116"/>
      <c r="D172" s="116"/>
      <c r="E172" s="116"/>
      <c r="F172" s="117"/>
      <c r="G172" s="1"/>
      <c r="H172" s="1"/>
      <c r="I172" s="1"/>
      <c r="J172" s="1"/>
    </row>
    <row r="173" spans="2:10">
      <c r="B173" s="115"/>
      <c r="C173" s="116"/>
      <c r="D173" s="116"/>
      <c r="E173" s="116"/>
      <c r="F173" s="117"/>
      <c r="G173" s="1"/>
      <c r="H173" s="1"/>
      <c r="I173" s="1"/>
      <c r="J173" s="1"/>
    </row>
    <row r="174" spans="2:10">
      <c r="B174" s="115"/>
      <c r="C174" s="116"/>
      <c r="D174" s="116"/>
      <c r="E174" s="116"/>
      <c r="F174" s="117"/>
      <c r="G174" s="1"/>
      <c r="H174" s="1"/>
      <c r="I174" s="1"/>
      <c r="J174" s="1"/>
    </row>
    <row r="175" spans="2:10" ht="8.25" customHeight="1">
      <c r="B175" s="115"/>
      <c r="C175" s="116"/>
      <c r="D175" s="116"/>
      <c r="E175" s="116"/>
      <c r="F175" s="117"/>
      <c r="G175" s="1"/>
      <c r="H175" s="1"/>
      <c r="I175" s="1"/>
      <c r="J175" s="1"/>
    </row>
    <row r="176" spans="2:10">
      <c r="B176" s="115"/>
      <c r="C176" s="116"/>
      <c r="D176" s="116"/>
      <c r="E176" s="116"/>
      <c r="F176" s="117"/>
      <c r="G176" s="1"/>
      <c r="H176" s="1"/>
      <c r="I176" s="1"/>
      <c r="J176" s="1"/>
    </row>
    <row r="177" spans="2:10">
      <c r="B177" s="115"/>
      <c r="C177" s="116"/>
      <c r="D177" s="116"/>
      <c r="E177" s="116"/>
      <c r="F177" s="117"/>
      <c r="G177" s="1"/>
      <c r="H177" s="1"/>
      <c r="I177" s="1"/>
      <c r="J177" s="1"/>
    </row>
    <row r="178" spans="2:10">
      <c r="B178" s="115"/>
      <c r="C178" s="116"/>
      <c r="D178" s="116"/>
      <c r="E178" s="116"/>
      <c r="F178" s="117"/>
      <c r="G178" s="1"/>
      <c r="H178" s="1"/>
      <c r="I178" s="1"/>
      <c r="J178" s="1"/>
    </row>
    <row r="179" spans="2:10" ht="6.75" customHeight="1">
      <c r="B179" s="118"/>
      <c r="C179" s="119"/>
      <c r="D179" s="119"/>
      <c r="E179" s="119"/>
      <c r="F179" s="120"/>
      <c r="G179" s="1"/>
      <c r="H179" s="1"/>
      <c r="I179" s="1"/>
      <c r="J179" s="1"/>
    </row>
    <row r="180" spans="2:10">
      <c r="D180" s="34"/>
      <c r="G180" s="1"/>
      <c r="H180" s="1"/>
      <c r="I180" s="1"/>
      <c r="J180" s="1"/>
    </row>
    <row r="181" spans="2:10">
      <c r="D181" s="34"/>
      <c r="G181" s="1"/>
      <c r="H181" s="1"/>
      <c r="I181" s="1"/>
      <c r="J181" s="1"/>
    </row>
    <row r="182" spans="2:10">
      <c r="D182" s="34"/>
      <c r="G182" s="1"/>
      <c r="H182" s="1"/>
      <c r="I182" s="1"/>
      <c r="J182" s="1"/>
    </row>
    <row r="183" spans="2:10">
      <c r="D183" s="34"/>
      <c r="G183" s="1"/>
      <c r="H183" s="1"/>
      <c r="I183" s="1"/>
      <c r="J183" s="1"/>
    </row>
    <row r="184" spans="2:10">
      <c r="D184" s="34"/>
      <c r="G184" s="1"/>
      <c r="H184" s="1"/>
      <c r="I184" s="1"/>
      <c r="J184" s="1"/>
    </row>
    <row r="185" spans="2:10">
      <c r="D185" s="34"/>
      <c r="G185" s="1"/>
      <c r="H185" s="1"/>
      <c r="I185" s="1"/>
      <c r="J185" s="1"/>
    </row>
    <row r="186" spans="2:10">
      <c r="D186" s="34"/>
      <c r="G186" s="1"/>
      <c r="H186" s="1"/>
      <c r="I186" s="1"/>
      <c r="J186" s="1"/>
    </row>
    <row r="187" spans="2:10">
      <c r="D187" s="34"/>
      <c r="G187" s="1"/>
      <c r="H187" s="1"/>
      <c r="I187" s="1"/>
      <c r="J187" s="1"/>
    </row>
    <row r="188" spans="2:10">
      <c r="D188" s="34"/>
      <c r="G188" s="1"/>
      <c r="H188" s="1"/>
      <c r="I188" s="1"/>
      <c r="J188" s="1"/>
    </row>
    <row r="189" spans="2:10">
      <c r="D189" s="34"/>
      <c r="G189" s="1"/>
      <c r="H189" s="1"/>
      <c r="I189" s="1"/>
      <c r="J189" s="1"/>
    </row>
    <row r="190" spans="2:10">
      <c r="D190" s="34"/>
      <c r="G190" s="1"/>
      <c r="H190" s="1"/>
      <c r="I190" s="1"/>
      <c r="J190" s="1"/>
    </row>
    <row r="191" spans="2:10">
      <c r="D191" s="34"/>
      <c r="G191" s="1"/>
      <c r="H191" s="1"/>
      <c r="I191" s="1"/>
      <c r="J191" s="1"/>
    </row>
    <row r="192" spans="2:10">
      <c r="D192" s="34"/>
      <c r="G192" s="1"/>
      <c r="H192" s="1"/>
      <c r="I192" s="1"/>
      <c r="J192" s="1"/>
    </row>
    <row r="193" spans="4:10">
      <c r="D193" s="34"/>
      <c r="G193" s="1"/>
      <c r="H193" s="20"/>
      <c r="I193" s="20"/>
      <c r="J193" s="20"/>
    </row>
    <row r="194" spans="4:10">
      <c r="D194" s="34"/>
      <c r="G194" s="1"/>
      <c r="H194" s="20"/>
      <c r="I194" s="20"/>
      <c r="J194" s="20"/>
    </row>
    <row r="195" spans="4:10">
      <c r="D195" s="34"/>
      <c r="G195" s="1"/>
      <c r="H195" s="20"/>
      <c r="I195" s="20"/>
      <c r="J195" s="20"/>
    </row>
    <row r="196" spans="4:10">
      <c r="D196" s="34"/>
      <c r="G196" s="1"/>
      <c r="H196" s="20"/>
      <c r="I196" s="20"/>
      <c r="J196" s="20"/>
    </row>
    <row r="197" spans="4:10">
      <c r="D197" s="34"/>
      <c r="G197" s="1"/>
      <c r="H197" s="20"/>
      <c r="I197" s="20"/>
      <c r="J197" s="20"/>
    </row>
    <row r="198" spans="4:10">
      <c r="D198" s="34"/>
      <c r="G198" s="1"/>
      <c r="H198" s="20"/>
      <c r="I198" s="20"/>
      <c r="J198" s="20"/>
    </row>
    <row r="199" spans="4:10">
      <c r="D199" s="34"/>
      <c r="G199" s="1"/>
      <c r="H199" s="20"/>
      <c r="I199" s="20"/>
      <c r="J199" s="20"/>
    </row>
    <row r="200" spans="4:10">
      <c r="D200" s="34"/>
      <c r="G200" s="1"/>
      <c r="H200" s="20"/>
      <c r="I200" s="20"/>
      <c r="J200" s="20"/>
    </row>
    <row r="201" spans="4:10">
      <c r="D201" s="34"/>
      <c r="G201" s="20"/>
      <c r="H201" s="20"/>
      <c r="I201" s="20"/>
      <c r="J201" s="20"/>
    </row>
    <row r="202" spans="4:10">
      <c r="D202" s="34"/>
      <c r="G202" s="20"/>
      <c r="H202" s="20"/>
      <c r="I202" s="20"/>
      <c r="J202" s="20"/>
    </row>
    <row r="203" spans="4:10">
      <c r="D203" s="34"/>
      <c r="G203" s="20"/>
      <c r="H203" s="20"/>
      <c r="I203" s="20"/>
      <c r="J203" s="20"/>
    </row>
    <row r="204" spans="4:10">
      <c r="D204" s="34"/>
      <c r="G204" s="20"/>
      <c r="H204" s="20"/>
      <c r="I204" s="20"/>
      <c r="J204" s="20"/>
    </row>
    <row r="205" spans="4:10">
      <c r="D205" s="34"/>
      <c r="G205" s="20"/>
      <c r="H205" s="20"/>
      <c r="I205" s="20"/>
      <c r="J205" s="20"/>
    </row>
    <row r="206" spans="4:10">
      <c r="D206" s="34"/>
      <c r="G206" s="20"/>
      <c r="H206" s="20"/>
      <c r="I206" s="20"/>
      <c r="J206" s="20"/>
    </row>
    <row r="207" spans="4:10">
      <c r="D207" s="34"/>
      <c r="G207" s="20"/>
      <c r="H207" s="20"/>
      <c r="I207" s="20"/>
      <c r="J207" s="20"/>
    </row>
    <row r="208" spans="4:10">
      <c r="D208" s="34"/>
      <c r="G208" s="20"/>
      <c r="H208" s="20"/>
      <c r="I208" s="20"/>
      <c r="J208" s="20"/>
    </row>
    <row r="209" spans="4:10">
      <c r="D209" s="34"/>
      <c r="G209" s="20"/>
      <c r="H209" s="20"/>
      <c r="I209" s="20"/>
      <c r="J209" s="20"/>
    </row>
    <row r="210" spans="4:10">
      <c r="D210" s="34"/>
      <c r="G210" s="20"/>
      <c r="H210" s="20"/>
      <c r="I210" s="20"/>
      <c r="J210" s="20"/>
    </row>
    <row r="211" spans="4:10">
      <c r="D211" s="34"/>
      <c r="G211" s="20"/>
      <c r="H211" s="20"/>
      <c r="I211" s="20"/>
      <c r="J211" s="20"/>
    </row>
    <row r="212" spans="4:10">
      <c r="D212" s="34"/>
      <c r="G212" s="20"/>
      <c r="H212" s="20"/>
      <c r="I212" s="20"/>
      <c r="J212" s="20"/>
    </row>
    <row r="213" spans="4:10">
      <c r="D213" s="34"/>
      <c r="G213" s="20"/>
      <c r="H213" s="20"/>
      <c r="I213" s="20"/>
      <c r="J213" s="20"/>
    </row>
    <row r="214" spans="4:10">
      <c r="D214" s="34"/>
      <c r="G214" s="20"/>
      <c r="H214" s="20"/>
      <c r="I214" s="20"/>
      <c r="J214" s="20"/>
    </row>
    <row r="215" spans="4:10">
      <c r="D215" s="34"/>
      <c r="G215" s="20"/>
      <c r="H215" s="20"/>
      <c r="I215" s="20"/>
      <c r="J215" s="20"/>
    </row>
    <row r="216" spans="4:10">
      <c r="D216" s="34"/>
      <c r="G216" s="20"/>
      <c r="H216" s="20"/>
      <c r="I216" s="20"/>
      <c r="J216" s="20"/>
    </row>
    <row r="217" spans="4:10">
      <c r="D217" s="34"/>
      <c r="G217" s="20"/>
      <c r="H217" s="20"/>
      <c r="I217" s="20"/>
      <c r="J217" s="20"/>
    </row>
    <row r="218" spans="4:10">
      <c r="D218" s="34"/>
      <c r="G218" s="20"/>
      <c r="H218" s="20"/>
      <c r="I218" s="20"/>
      <c r="J218" s="20"/>
    </row>
    <row r="219" spans="4:10">
      <c r="D219" s="34"/>
      <c r="G219" s="20"/>
      <c r="H219" s="20"/>
      <c r="I219" s="20"/>
      <c r="J219" s="20"/>
    </row>
    <row r="220" spans="4:10">
      <c r="D220" s="34"/>
      <c r="G220" s="20"/>
      <c r="H220" s="20"/>
      <c r="I220" s="20"/>
      <c r="J220" s="20"/>
    </row>
    <row r="221" spans="4:10">
      <c r="D221" s="34"/>
      <c r="G221" s="20"/>
      <c r="H221" s="20"/>
      <c r="I221" s="20"/>
      <c r="J221" s="20"/>
    </row>
    <row r="222" spans="4:10">
      <c r="D222" s="34"/>
      <c r="G222" s="20"/>
      <c r="H222" s="20"/>
      <c r="I222" s="20"/>
      <c r="J222" s="20"/>
    </row>
    <row r="223" spans="4:10">
      <c r="D223" s="34"/>
      <c r="G223" s="20"/>
      <c r="H223" s="20"/>
      <c r="I223" s="20"/>
      <c r="J223" s="20"/>
    </row>
    <row r="224" spans="4:10">
      <c r="D224" s="34"/>
      <c r="G224" s="20"/>
      <c r="H224" s="20"/>
      <c r="I224" s="20"/>
      <c r="J224" s="20"/>
    </row>
    <row r="225" spans="4:10">
      <c r="D225" s="34"/>
      <c r="G225" s="20"/>
      <c r="H225" s="20"/>
      <c r="I225" s="20"/>
      <c r="J225" s="20"/>
    </row>
    <row r="226" spans="4:10">
      <c r="D226" s="34"/>
      <c r="G226" s="20"/>
      <c r="H226" s="20"/>
      <c r="I226" s="20"/>
      <c r="J226" s="20"/>
    </row>
    <row r="227" spans="4:10">
      <c r="D227" s="34"/>
      <c r="G227" s="20"/>
      <c r="H227" s="20"/>
      <c r="I227" s="20"/>
      <c r="J227" s="20"/>
    </row>
    <row r="228" spans="4:10">
      <c r="D228" s="34"/>
      <c r="G228" s="20"/>
      <c r="H228" s="20"/>
      <c r="I228" s="20"/>
      <c r="J228" s="20"/>
    </row>
    <row r="229" spans="4:10">
      <c r="D229" s="34"/>
      <c r="G229" s="20"/>
      <c r="H229" s="20"/>
      <c r="I229" s="20"/>
      <c r="J229" s="20"/>
    </row>
    <row r="230" spans="4:10">
      <c r="D230" s="34"/>
      <c r="G230" s="20"/>
      <c r="H230" s="20"/>
      <c r="I230" s="20"/>
      <c r="J230" s="20"/>
    </row>
    <row r="231" spans="4:10">
      <c r="D231" s="34"/>
      <c r="G231" s="20"/>
      <c r="H231" s="20"/>
      <c r="I231" s="20"/>
      <c r="J231" s="20"/>
    </row>
    <row r="232" spans="4:10">
      <c r="D232" s="34"/>
      <c r="G232" s="20"/>
      <c r="H232" s="20"/>
      <c r="I232" s="20"/>
      <c r="J232" s="20"/>
    </row>
    <row r="233" spans="4:10">
      <c r="D233" s="34"/>
      <c r="G233" s="20"/>
      <c r="H233" s="20"/>
      <c r="I233" s="20"/>
      <c r="J233" s="20"/>
    </row>
    <row r="234" spans="4:10">
      <c r="D234" s="34"/>
      <c r="G234" s="20"/>
      <c r="H234" s="20"/>
      <c r="I234" s="20"/>
      <c r="J234" s="20"/>
    </row>
    <row r="235" spans="4:10">
      <c r="D235" s="34"/>
      <c r="G235" s="20"/>
      <c r="H235" s="20"/>
      <c r="I235" s="20"/>
      <c r="J235" s="20"/>
    </row>
    <row r="236" spans="4:10">
      <c r="D236" s="34"/>
      <c r="G236" s="20"/>
      <c r="H236" s="20"/>
      <c r="I236" s="20"/>
      <c r="J236" s="20"/>
    </row>
    <row r="237" spans="4:10">
      <c r="D237" s="34"/>
      <c r="G237" s="20"/>
      <c r="H237" s="20"/>
      <c r="I237" s="20"/>
      <c r="J237" s="20"/>
    </row>
    <row r="238" spans="4:10">
      <c r="D238" s="34"/>
      <c r="G238" s="20"/>
      <c r="H238" s="20"/>
      <c r="I238" s="20"/>
      <c r="J238" s="20"/>
    </row>
    <row r="239" spans="4:10">
      <c r="D239" s="34"/>
      <c r="G239" s="20"/>
      <c r="H239" s="20"/>
      <c r="I239" s="20"/>
      <c r="J239" s="20"/>
    </row>
    <row r="240" spans="4:10">
      <c r="D240" s="34"/>
      <c r="G240" s="20"/>
      <c r="H240" s="20"/>
      <c r="I240" s="20"/>
      <c r="J240" s="20"/>
    </row>
    <row r="241" spans="4:10">
      <c r="D241" s="34"/>
      <c r="G241" s="20"/>
      <c r="H241" s="20"/>
      <c r="I241" s="20"/>
      <c r="J241" s="20"/>
    </row>
    <row r="242" spans="4:10">
      <c r="D242" s="34"/>
      <c r="G242" s="20"/>
      <c r="H242" s="20"/>
      <c r="I242" s="20"/>
      <c r="J242" s="20"/>
    </row>
    <row r="243" spans="4:10">
      <c r="D243" s="34"/>
      <c r="G243" s="20"/>
      <c r="H243" s="20"/>
      <c r="I243" s="20"/>
      <c r="J243" s="20"/>
    </row>
    <row r="244" spans="4:10">
      <c r="D244" s="34"/>
      <c r="G244" s="20"/>
      <c r="H244" s="20"/>
      <c r="I244" s="20"/>
      <c r="J244" s="20"/>
    </row>
    <row r="245" spans="4:10">
      <c r="D245" s="34"/>
      <c r="G245" s="20"/>
      <c r="H245" s="20"/>
      <c r="I245" s="20"/>
      <c r="J245" s="20"/>
    </row>
    <row r="246" spans="4:10">
      <c r="D246" s="34"/>
      <c r="G246" s="20"/>
      <c r="H246" s="20"/>
      <c r="I246" s="20"/>
      <c r="J246" s="20"/>
    </row>
    <row r="247" spans="4:10">
      <c r="D247" s="34"/>
      <c r="G247" s="20"/>
      <c r="H247" s="20"/>
      <c r="I247" s="20"/>
      <c r="J247" s="20"/>
    </row>
    <row r="248" spans="4:10">
      <c r="D248" s="34"/>
      <c r="G248" s="20"/>
      <c r="H248" s="20"/>
      <c r="I248" s="20"/>
      <c r="J248" s="20"/>
    </row>
    <row r="249" spans="4:10">
      <c r="D249" s="34"/>
      <c r="G249" s="20"/>
      <c r="H249" s="20"/>
      <c r="I249" s="20"/>
      <c r="J249" s="20"/>
    </row>
    <row r="250" spans="4:10">
      <c r="D250" s="34"/>
      <c r="G250" s="20"/>
      <c r="H250" s="20"/>
      <c r="I250" s="20"/>
      <c r="J250" s="20"/>
    </row>
    <row r="251" spans="4:10">
      <c r="D251" s="34"/>
      <c r="G251" s="20"/>
      <c r="H251" s="20"/>
      <c r="I251" s="20"/>
      <c r="J251" s="20"/>
    </row>
    <row r="252" spans="4:10">
      <c r="D252" s="34"/>
      <c r="G252" s="20"/>
      <c r="H252" s="20"/>
      <c r="I252" s="20"/>
      <c r="J252" s="20"/>
    </row>
    <row r="253" spans="4:10">
      <c r="D253" s="34"/>
      <c r="G253" s="20"/>
      <c r="H253" s="20"/>
      <c r="I253" s="20"/>
      <c r="J253" s="20"/>
    </row>
    <row r="254" spans="4:10">
      <c r="D254" s="34"/>
      <c r="G254" s="20"/>
      <c r="H254" s="20"/>
      <c r="I254" s="20"/>
      <c r="J254" s="20"/>
    </row>
    <row r="255" spans="4:10">
      <c r="D255" s="34"/>
      <c r="G255" s="20"/>
      <c r="H255" s="20"/>
      <c r="I255" s="20"/>
      <c r="J255" s="20"/>
    </row>
    <row r="256" spans="4:10">
      <c r="D256" s="34"/>
      <c r="G256" s="20"/>
      <c r="H256" s="20"/>
      <c r="I256" s="20"/>
      <c r="J256" s="20"/>
    </row>
    <row r="257" spans="4:10">
      <c r="D257" s="34"/>
      <c r="G257" s="20"/>
      <c r="H257" s="20"/>
      <c r="I257" s="20"/>
      <c r="J257" s="20"/>
    </row>
    <row r="258" spans="4:10">
      <c r="D258" s="34"/>
      <c r="G258" s="20"/>
      <c r="H258" s="20"/>
      <c r="I258" s="20"/>
      <c r="J258" s="20"/>
    </row>
    <row r="259" spans="4:10">
      <c r="D259" s="34"/>
      <c r="G259" s="20"/>
      <c r="H259" s="20"/>
      <c r="I259" s="20"/>
      <c r="J259" s="20"/>
    </row>
    <row r="260" spans="4:10">
      <c r="D260" s="34"/>
      <c r="G260" s="20"/>
      <c r="H260" s="20"/>
      <c r="I260" s="20"/>
      <c r="J260" s="20"/>
    </row>
    <row r="261" spans="4:10">
      <c r="D261" s="34"/>
      <c r="G261" s="20"/>
      <c r="H261" s="20"/>
      <c r="I261" s="20"/>
      <c r="J261" s="20"/>
    </row>
    <row r="262" spans="4:10">
      <c r="D262" s="34"/>
      <c r="G262" s="20"/>
      <c r="H262" s="20"/>
      <c r="I262" s="20"/>
      <c r="J262" s="20"/>
    </row>
    <row r="263" spans="4:10">
      <c r="D263" s="34"/>
      <c r="G263" s="20"/>
      <c r="H263" s="20"/>
      <c r="I263" s="20"/>
      <c r="J263" s="20"/>
    </row>
    <row r="264" spans="4:10">
      <c r="D264" s="34"/>
      <c r="G264" s="20"/>
      <c r="H264" s="20"/>
      <c r="I264" s="20"/>
      <c r="J264" s="20"/>
    </row>
    <row r="265" spans="4:10">
      <c r="D265" s="34"/>
      <c r="G265" s="20"/>
      <c r="H265" s="20"/>
      <c r="I265" s="20"/>
      <c r="J265" s="20"/>
    </row>
    <row r="266" spans="4:10">
      <c r="D266" s="34"/>
      <c r="G266" s="20"/>
      <c r="H266" s="20"/>
      <c r="I266" s="20"/>
      <c r="J266" s="20"/>
    </row>
    <row r="267" spans="4:10">
      <c r="D267" s="34"/>
      <c r="G267" s="20"/>
      <c r="H267" s="20"/>
      <c r="I267" s="20"/>
      <c r="J267" s="20"/>
    </row>
    <row r="268" spans="4:10">
      <c r="D268" s="34"/>
      <c r="G268" s="20"/>
      <c r="H268" s="20"/>
      <c r="I268" s="20"/>
      <c r="J268" s="20"/>
    </row>
    <row r="269" spans="4:10">
      <c r="D269" s="34"/>
      <c r="G269" s="20"/>
      <c r="H269" s="20"/>
      <c r="I269" s="20"/>
      <c r="J269" s="20"/>
    </row>
    <row r="270" spans="4:10">
      <c r="D270" s="34"/>
      <c r="G270" s="20"/>
      <c r="H270" s="20"/>
      <c r="I270" s="20"/>
      <c r="J270" s="20"/>
    </row>
    <row r="271" spans="4:10">
      <c r="D271" s="34"/>
      <c r="G271" s="20"/>
      <c r="H271" s="20"/>
      <c r="I271" s="20"/>
      <c r="J271" s="20"/>
    </row>
    <row r="272" spans="4:10">
      <c r="D272" s="34"/>
      <c r="G272" s="20"/>
      <c r="H272" s="20"/>
      <c r="I272" s="20"/>
      <c r="J272" s="20"/>
    </row>
    <row r="273" spans="4:10">
      <c r="D273" s="34"/>
      <c r="G273" s="20"/>
      <c r="H273" s="20"/>
      <c r="I273" s="20"/>
      <c r="J273" s="20"/>
    </row>
    <row r="274" spans="4:10">
      <c r="D274" s="34"/>
      <c r="G274" s="20"/>
      <c r="H274" s="20"/>
      <c r="I274" s="20"/>
      <c r="J274" s="20"/>
    </row>
    <row r="275" spans="4:10">
      <c r="D275" s="34"/>
      <c r="G275" s="20"/>
      <c r="H275" s="20"/>
      <c r="I275" s="20"/>
      <c r="J275" s="20"/>
    </row>
    <row r="276" spans="4:10">
      <c r="D276" s="34"/>
      <c r="G276" s="20"/>
      <c r="H276" s="20"/>
      <c r="I276" s="20"/>
      <c r="J276" s="20"/>
    </row>
    <row r="277" spans="4:10">
      <c r="D277" s="34"/>
      <c r="G277" s="20"/>
      <c r="H277" s="20"/>
      <c r="I277" s="20"/>
      <c r="J277" s="20"/>
    </row>
    <row r="278" spans="4:10">
      <c r="D278" s="34"/>
      <c r="G278" s="20"/>
      <c r="H278" s="20"/>
      <c r="I278" s="20"/>
      <c r="J278" s="20"/>
    </row>
    <row r="279" spans="4:10">
      <c r="D279" s="34"/>
      <c r="G279" s="20"/>
      <c r="H279" s="20"/>
      <c r="I279" s="20"/>
      <c r="J279" s="20"/>
    </row>
    <row r="280" spans="4:10">
      <c r="D280" s="34"/>
      <c r="G280" s="20"/>
      <c r="H280" s="20"/>
      <c r="I280" s="20"/>
      <c r="J280" s="20"/>
    </row>
    <row r="281" spans="4:10">
      <c r="D281" s="34"/>
      <c r="G281" s="20"/>
      <c r="H281" s="20"/>
      <c r="I281" s="20"/>
      <c r="J281" s="20"/>
    </row>
    <row r="282" spans="4:10">
      <c r="D282" s="34"/>
      <c r="G282" s="20"/>
      <c r="H282" s="20"/>
      <c r="I282" s="20"/>
      <c r="J282" s="20"/>
    </row>
    <row r="283" spans="4:10">
      <c r="D283" s="34"/>
      <c r="G283" s="20"/>
      <c r="H283" s="20"/>
      <c r="I283" s="20"/>
      <c r="J283" s="20"/>
    </row>
    <row r="284" spans="4:10">
      <c r="D284" s="34"/>
      <c r="G284" s="20"/>
      <c r="H284" s="20"/>
      <c r="I284" s="20"/>
      <c r="J284" s="20"/>
    </row>
    <row r="285" spans="4:10">
      <c r="D285" s="34"/>
      <c r="G285" s="20"/>
      <c r="H285" s="20"/>
      <c r="I285" s="20"/>
      <c r="J285" s="20"/>
    </row>
    <row r="286" spans="4:10">
      <c r="D286" s="34"/>
      <c r="G286" s="20"/>
      <c r="H286" s="20"/>
      <c r="I286" s="20"/>
      <c r="J286" s="20"/>
    </row>
    <row r="287" spans="4:10">
      <c r="D287" s="34"/>
      <c r="G287" s="20"/>
      <c r="H287" s="20"/>
      <c r="I287" s="20"/>
      <c r="J287" s="20"/>
    </row>
    <row r="288" spans="4:10">
      <c r="D288" s="34"/>
      <c r="G288" s="20"/>
      <c r="H288" s="20"/>
      <c r="I288" s="20"/>
      <c r="J288" s="20"/>
    </row>
    <row r="289" spans="4:10">
      <c r="D289" s="34"/>
      <c r="G289" s="20"/>
      <c r="H289" s="20"/>
      <c r="I289" s="20"/>
      <c r="J289" s="20"/>
    </row>
    <row r="290" spans="4:10">
      <c r="D290" s="34"/>
      <c r="G290" s="20"/>
      <c r="H290" s="20"/>
      <c r="I290" s="20"/>
      <c r="J290" s="20"/>
    </row>
    <row r="291" spans="4:10">
      <c r="D291" s="34"/>
      <c r="G291" s="20"/>
      <c r="H291" s="20"/>
      <c r="I291" s="20"/>
      <c r="J291" s="20"/>
    </row>
    <row r="292" spans="4:10">
      <c r="D292" s="34"/>
      <c r="G292" s="20"/>
      <c r="H292" s="20"/>
      <c r="I292" s="20"/>
      <c r="J292" s="20"/>
    </row>
    <row r="293" spans="4:10">
      <c r="D293" s="34"/>
      <c r="G293" s="20"/>
      <c r="H293" s="20"/>
      <c r="I293" s="20"/>
      <c r="J293" s="20"/>
    </row>
    <row r="294" spans="4:10">
      <c r="D294" s="34"/>
      <c r="G294" s="20"/>
      <c r="H294" s="20"/>
      <c r="I294" s="20"/>
      <c r="J294" s="20"/>
    </row>
    <row r="295" spans="4:10">
      <c r="D295" s="34"/>
      <c r="G295" s="20"/>
      <c r="H295" s="20"/>
      <c r="I295" s="20"/>
      <c r="J295" s="20"/>
    </row>
    <row r="296" spans="4:10">
      <c r="D296" s="34"/>
      <c r="G296" s="20"/>
      <c r="H296" s="20"/>
      <c r="I296" s="20"/>
      <c r="J296" s="20"/>
    </row>
    <row r="297" spans="4:10">
      <c r="D297" s="34"/>
      <c r="G297" s="20"/>
      <c r="H297" s="20"/>
      <c r="I297" s="20"/>
      <c r="J297" s="20"/>
    </row>
    <row r="298" spans="4:10">
      <c r="D298" s="34"/>
      <c r="G298" s="20"/>
      <c r="H298" s="20"/>
      <c r="I298" s="20"/>
      <c r="J298" s="20"/>
    </row>
    <row r="299" spans="4:10">
      <c r="D299" s="34"/>
      <c r="G299" s="20"/>
      <c r="H299" s="20"/>
      <c r="I299" s="20"/>
      <c r="J299" s="20"/>
    </row>
    <row r="300" spans="4:10">
      <c r="D300" s="34"/>
      <c r="G300" s="20"/>
      <c r="H300" s="20"/>
      <c r="I300" s="20"/>
      <c r="J300" s="20"/>
    </row>
    <row r="301" spans="4:10">
      <c r="D301" s="34"/>
      <c r="G301" s="20"/>
      <c r="H301" s="20"/>
      <c r="I301" s="20"/>
      <c r="J301" s="20"/>
    </row>
    <row r="302" spans="4:10">
      <c r="D302" s="34"/>
      <c r="G302" s="20"/>
      <c r="H302" s="20"/>
      <c r="I302" s="20"/>
      <c r="J302" s="20"/>
    </row>
    <row r="303" spans="4:10">
      <c r="D303" s="34"/>
      <c r="G303" s="20"/>
      <c r="H303" s="20"/>
      <c r="I303" s="20"/>
      <c r="J303" s="20"/>
    </row>
    <row r="304" spans="4:10">
      <c r="D304" s="34"/>
      <c r="G304" s="20"/>
      <c r="H304" s="20"/>
      <c r="I304" s="20"/>
      <c r="J304" s="20"/>
    </row>
    <row r="305" spans="4:10">
      <c r="D305" s="34"/>
      <c r="G305" s="20"/>
      <c r="H305" s="20"/>
      <c r="I305" s="20"/>
      <c r="J305" s="20"/>
    </row>
    <row r="306" spans="4:10">
      <c r="D306" s="34"/>
      <c r="G306" s="20"/>
      <c r="H306" s="20"/>
      <c r="I306" s="20"/>
      <c r="J306" s="20"/>
    </row>
    <row r="307" spans="4:10">
      <c r="D307" s="34"/>
      <c r="G307" s="20"/>
      <c r="H307" s="20"/>
      <c r="I307" s="20"/>
      <c r="J307" s="20"/>
    </row>
    <row r="308" spans="4:10">
      <c r="D308" s="34"/>
      <c r="G308" s="20"/>
      <c r="H308" s="20"/>
      <c r="I308" s="20"/>
      <c r="J308" s="20"/>
    </row>
    <row r="309" spans="4:10">
      <c r="D309" s="34"/>
      <c r="G309" s="20"/>
      <c r="H309" s="20"/>
      <c r="I309" s="20"/>
      <c r="J309" s="20"/>
    </row>
    <row r="310" spans="4:10">
      <c r="D310" s="34"/>
      <c r="G310" s="20"/>
      <c r="H310" s="20"/>
      <c r="I310" s="20"/>
      <c r="J310" s="20"/>
    </row>
    <row r="311" spans="4:10">
      <c r="D311" s="34"/>
      <c r="G311" s="20"/>
      <c r="H311" s="20"/>
      <c r="I311" s="20"/>
      <c r="J311" s="20"/>
    </row>
    <row r="312" spans="4:10">
      <c r="D312" s="34"/>
      <c r="G312" s="20"/>
      <c r="H312" s="20"/>
      <c r="I312" s="20"/>
      <c r="J312" s="20"/>
    </row>
    <row r="313" spans="4:10">
      <c r="D313" s="34"/>
      <c r="G313" s="20"/>
      <c r="H313" s="20"/>
      <c r="I313" s="20"/>
      <c r="J313" s="20"/>
    </row>
    <row r="314" spans="4:10">
      <c r="D314" s="34"/>
      <c r="G314" s="20"/>
      <c r="H314" s="20"/>
      <c r="I314" s="20"/>
      <c r="J314" s="20"/>
    </row>
    <row r="315" spans="4:10">
      <c r="D315" s="34"/>
      <c r="G315" s="20"/>
      <c r="H315" s="20"/>
      <c r="I315" s="20"/>
      <c r="J315" s="20"/>
    </row>
    <row r="316" spans="4:10">
      <c r="D316" s="34"/>
      <c r="G316" s="20"/>
      <c r="H316" s="20"/>
      <c r="I316" s="20"/>
      <c r="J316" s="20"/>
    </row>
    <row r="317" spans="4:10">
      <c r="D317" s="34"/>
      <c r="G317" s="20"/>
      <c r="H317" s="20"/>
      <c r="I317" s="20"/>
      <c r="J317" s="20"/>
    </row>
    <row r="318" spans="4:10">
      <c r="D318" s="34"/>
      <c r="G318" s="20"/>
      <c r="H318" s="20"/>
      <c r="I318" s="20"/>
      <c r="J318" s="20"/>
    </row>
    <row r="319" spans="4:10">
      <c r="D319" s="34"/>
      <c r="G319" s="20"/>
      <c r="H319" s="20"/>
      <c r="I319" s="20"/>
      <c r="J319" s="20"/>
    </row>
    <row r="320" spans="4:10">
      <c r="D320" s="34"/>
      <c r="G320" s="20"/>
      <c r="H320" s="20"/>
      <c r="I320" s="20"/>
      <c r="J320" s="20"/>
    </row>
    <row r="321" spans="4:10">
      <c r="D321" s="34"/>
      <c r="G321" s="20"/>
      <c r="H321" s="20"/>
      <c r="I321" s="20"/>
      <c r="J321" s="20"/>
    </row>
    <row r="322" spans="4:10">
      <c r="D322" s="34"/>
      <c r="G322" s="20"/>
      <c r="H322" s="20"/>
      <c r="I322" s="20"/>
      <c r="J322" s="20"/>
    </row>
    <row r="323" spans="4:10">
      <c r="D323" s="34"/>
      <c r="G323" s="20"/>
      <c r="H323" s="20"/>
      <c r="I323" s="20"/>
      <c r="J323" s="20"/>
    </row>
    <row r="324" spans="4:10">
      <c r="D324" s="34"/>
      <c r="G324" s="20"/>
      <c r="H324" s="20"/>
      <c r="I324" s="20"/>
      <c r="J324" s="20"/>
    </row>
    <row r="325" spans="4:10">
      <c r="D325" s="34"/>
      <c r="G325" s="20"/>
      <c r="H325" s="20"/>
      <c r="I325" s="20"/>
      <c r="J325" s="20"/>
    </row>
    <row r="326" spans="4:10">
      <c r="D326" s="34"/>
      <c r="G326" s="20"/>
      <c r="H326" s="20"/>
      <c r="I326" s="20"/>
      <c r="J326" s="20"/>
    </row>
    <row r="327" spans="4:10">
      <c r="D327" s="34"/>
      <c r="G327" s="20"/>
      <c r="H327" s="20"/>
      <c r="I327" s="20"/>
      <c r="J327" s="20"/>
    </row>
    <row r="328" spans="4:10">
      <c r="D328" s="34"/>
      <c r="G328" s="20"/>
      <c r="H328" s="20"/>
      <c r="I328" s="20"/>
      <c r="J328" s="20"/>
    </row>
    <row r="329" spans="4:10">
      <c r="D329" s="34"/>
      <c r="G329" s="20"/>
      <c r="H329" s="20"/>
      <c r="I329" s="20"/>
      <c r="J329" s="20"/>
    </row>
    <row r="330" spans="4:10">
      <c r="D330" s="34"/>
      <c r="G330" s="20"/>
      <c r="H330" s="20"/>
      <c r="I330" s="20"/>
      <c r="J330" s="20"/>
    </row>
    <row r="331" spans="4:10">
      <c r="D331" s="34"/>
      <c r="G331" s="20"/>
      <c r="H331" s="20"/>
      <c r="I331" s="20"/>
      <c r="J331" s="20"/>
    </row>
    <row r="332" spans="4:10">
      <c r="D332" s="34"/>
      <c r="G332" s="20"/>
      <c r="H332" s="20"/>
      <c r="I332" s="20"/>
      <c r="J332" s="20"/>
    </row>
    <row r="333" spans="4:10">
      <c r="D333" s="34"/>
      <c r="G333" s="20"/>
      <c r="H333" s="20"/>
      <c r="I333" s="20"/>
      <c r="J333" s="20"/>
    </row>
    <row r="334" spans="4:10">
      <c r="D334" s="34"/>
      <c r="G334" s="20"/>
      <c r="H334" s="20"/>
      <c r="I334" s="20"/>
      <c r="J334" s="20"/>
    </row>
    <row r="335" spans="4:10">
      <c r="D335" s="34"/>
      <c r="G335" s="20"/>
      <c r="H335" s="20"/>
      <c r="I335" s="20"/>
      <c r="J335" s="20"/>
    </row>
    <row r="336" spans="4:10">
      <c r="D336" s="34"/>
      <c r="G336" s="20"/>
      <c r="H336" s="20"/>
      <c r="I336" s="20"/>
      <c r="J336" s="20"/>
    </row>
    <row r="337" spans="4:10">
      <c r="D337" s="34"/>
      <c r="G337" s="20"/>
      <c r="H337" s="20"/>
      <c r="I337" s="20"/>
      <c r="J337" s="20"/>
    </row>
    <row r="338" spans="4:10">
      <c r="D338" s="34"/>
      <c r="G338" s="20"/>
      <c r="H338" s="20"/>
      <c r="I338" s="20"/>
      <c r="J338" s="20"/>
    </row>
    <row r="339" spans="4:10">
      <c r="D339" s="34"/>
      <c r="G339" s="20"/>
      <c r="H339" s="20"/>
      <c r="I339" s="20"/>
      <c r="J339" s="20"/>
    </row>
    <row r="340" spans="4:10">
      <c r="D340" s="34"/>
      <c r="G340" s="20"/>
      <c r="H340" s="20"/>
      <c r="I340" s="20"/>
      <c r="J340" s="20"/>
    </row>
    <row r="341" spans="4:10">
      <c r="D341" s="34"/>
      <c r="G341" s="20"/>
      <c r="H341" s="20"/>
      <c r="I341" s="20"/>
      <c r="J341" s="20"/>
    </row>
    <row r="342" spans="4:10">
      <c r="D342" s="34"/>
      <c r="G342" s="20"/>
      <c r="H342" s="20"/>
      <c r="I342" s="20"/>
      <c r="J342" s="20"/>
    </row>
    <row r="343" spans="4:10">
      <c r="D343" s="34"/>
      <c r="G343" s="20"/>
      <c r="H343" s="20"/>
      <c r="I343" s="20"/>
      <c r="J343" s="20"/>
    </row>
    <row r="344" spans="4:10">
      <c r="D344" s="34"/>
      <c r="G344" s="20"/>
      <c r="H344" s="20"/>
      <c r="I344" s="20"/>
      <c r="J344" s="20"/>
    </row>
    <row r="345" spans="4:10">
      <c r="D345" s="34"/>
      <c r="G345" s="20"/>
      <c r="H345" s="20"/>
      <c r="I345" s="20"/>
      <c r="J345" s="20"/>
    </row>
    <row r="346" spans="4:10">
      <c r="D346" s="34"/>
      <c r="G346" s="20"/>
      <c r="H346" s="20"/>
      <c r="I346" s="20"/>
      <c r="J346" s="20"/>
    </row>
    <row r="347" spans="4:10">
      <c r="D347" s="34"/>
      <c r="G347" s="20"/>
      <c r="H347" s="20"/>
      <c r="I347" s="20"/>
      <c r="J347" s="20"/>
    </row>
    <row r="348" spans="4:10">
      <c r="D348" s="34"/>
      <c r="G348" s="20"/>
      <c r="H348" s="20"/>
      <c r="I348" s="20"/>
      <c r="J348" s="20"/>
    </row>
    <row r="349" spans="4:10">
      <c r="D349" s="34"/>
      <c r="G349" s="20"/>
      <c r="H349" s="20"/>
      <c r="I349" s="20"/>
      <c r="J349" s="20"/>
    </row>
    <row r="350" spans="4:10">
      <c r="D350" s="34"/>
      <c r="G350" s="20"/>
      <c r="H350" s="20"/>
      <c r="I350" s="20"/>
      <c r="J350" s="20"/>
    </row>
    <row r="351" spans="4:10">
      <c r="D351" s="34"/>
      <c r="G351" s="20"/>
      <c r="H351" s="20"/>
      <c r="I351" s="20"/>
      <c r="J351" s="20"/>
    </row>
    <row r="352" spans="4:10">
      <c r="D352" s="34"/>
      <c r="G352" s="20"/>
      <c r="H352" s="20"/>
      <c r="I352" s="20"/>
      <c r="J352" s="20"/>
    </row>
    <row r="353" spans="4:10">
      <c r="D353" s="34"/>
      <c r="G353" s="20"/>
      <c r="H353" s="20"/>
      <c r="I353" s="20"/>
      <c r="J353" s="20"/>
    </row>
    <row r="354" spans="4:10">
      <c r="D354" s="34"/>
      <c r="G354" s="20"/>
      <c r="H354" s="20"/>
      <c r="I354" s="20"/>
      <c r="J354" s="20"/>
    </row>
    <row r="355" spans="4:10">
      <c r="D355" s="34"/>
      <c r="G355" s="20"/>
      <c r="H355" s="20"/>
      <c r="I355" s="20"/>
      <c r="J355" s="20"/>
    </row>
    <row r="356" spans="4:10">
      <c r="D356" s="34"/>
      <c r="G356" s="20"/>
      <c r="H356" s="20"/>
      <c r="I356" s="20"/>
      <c r="J356" s="20"/>
    </row>
    <row r="357" spans="4:10">
      <c r="D357" s="34"/>
      <c r="G357" s="20"/>
      <c r="H357" s="20"/>
      <c r="I357" s="20"/>
      <c r="J357" s="20"/>
    </row>
    <row r="358" spans="4:10">
      <c r="D358" s="34"/>
      <c r="G358" s="20"/>
      <c r="H358" s="20"/>
      <c r="I358" s="20"/>
      <c r="J358" s="20"/>
    </row>
    <row r="359" spans="4:10">
      <c r="D359" s="34"/>
      <c r="G359" s="20"/>
      <c r="H359" s="20"/>
      <c r="I359" s="20"/>
      <c r="J359" s="20"/>
    </row>
    <row r="360" spans="4:10">
      <c r="D360" s="34"/>
      <c r="G360" s="20"/>
      <c r="H360" s="20"/>
      <c r="I360" s="20"/>
      <c r="J360" s="20"/>
    </row>
    <row r="361" spans="4:10">
      <c r="D361" s="34"/>
      <c r="G361" s="20"/>
      <c r="H361" s="20"/>
      <c r="I361" s="20"/>
      <c r="J361" s="20"/>
    </row>
    <row r="362" spans="4:10">
      <c r="D362" s="34"/>
      <c r="G362" s="20"/>
      <c r="H362" s="20"/>
      <c r="I362" s="20"/>
      <c r="J362" s="20"/>
    </row>
    <row r="363" spans="4:10">
      <c r="D363" s="34"/>
      <c r="G363" s="20"/>
      <c r="H363" s="20"/>
      <c r="I363" s="20"/>
      <c r="J363" s="20"/>
    </row>
    <row r="364" spans="4:10">
      <c r="D364" s="34"/>
      <c r="G364" s="20"/>
      <c r="H364" s="20"/>
      <c r="I364" s="20"/>
      <c r="J364" s="20"/>
    </row>
    <row r="365" spans="4:10">
      <c r="D365" s="34"/>
      <c r="G365" s="20"/>
      <c r="H365" s="20"/>
      <c r="I365" s="20"/>
      <c r="J365" s="20"/>
    </row>
    <row r="366" spans="4:10">
      <c r="D366" s="34"/>
      <c r="G366" s="20"/>
      <c r="H366" s="20"/>
      <c r="I366" s="20"/>
      <c r="J366" s="20"/>
    </row>
    <row r="367" spans="4:10">
      <c r="D367" s="34"/>
      <c r="G367" s="20"/>
      <c r="H367" s="20"/>
      <c r="I367" s="20"/>
      <c r="J367" s="20"/>
    </row>
    <row r="368" spans="4:10">
      <c r="D368" s="34"/>
      <c r="G368" s="20"/>
      <c r="H368" s="20"/>
      <c r="I368" s="20"/>
      <c r="J368" s="20"/>
    </row>
    <row r="369" spans="4:10">
      <c r="D369" s="34"/>
      <c r="G369" s="20"/>
      <c r="H369" s="20"/>
      <c r="I369" s="20"/>
      <c r="J369" s="20"/>
    </row>
    <row r="370" spans="4:10">
      <c r="D370" s="34"/>
      <c r="G370" s="20"/>
      <c r="H370" s="20"/>
      <c r="I370" s="20"/>
      <c r="J370" s="20"/>
    </row>
    <row r="371" spans="4:10">
      <c r="D371" s="34"/>
      <c r="G371" s="20"/>
    </row>
    <row r="372" spans="4:10">
      <c r="D372" s="34"/>
      <c r="G372" s="20"/>
    </row>
    <row r="373" spans="4:10">
      <c r="D373" s="34"/>
      <c r="G373" s="20"/>
    </row>
    <row r="374" spans="4:10">
      <c r="D374" s="34"/>
      <c r="G374" s="20"/>
    </row>
    <row r="375" spans="4:10">
      <c r="D375" s="34"/>
      <c r="G375" s="20"/>
    </row>
    <row r="376" spans="4:10">
      <c r="D376" s="34"/>
      <c r="G376" s="20"/>
    </row>
    <row r="377" spans="4:10">
      <c r="D377" s="34"/>
      <c r="G377" s="20"/>
    </row>
    <row r="378" spans="4:10">
      <c r="D378" s="34"/>
      <c r="G378" s="20"/>
    </row>
    <row r="379" spans="4:10">
      <c r="D379" s="34"/>
    </row>
    <row r="380" spans="4:10">
      <c r="D380" s="34"/>
    </row>
    <row r="381" spans="4:10">
      <c r="D381" s="34"/>
    </row>
    <row r="382" spans="4:10">
      <c r="D382" s="34"/>
    </row>
    <row r="383" spans="4:10">
      <c r="D383" s="34"/>
    </row>
    <row r="384" spans="4:10">
      <c r="D384" s="34"/>
    </row>
    <row r="385" spans="4:4">
      <c r="D385" s="34"/>
    </row>
  </sheetData>
  <mergeCells count="33">
    <mergeCell ref="B77:F77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  <mergeCell ref="B78:B80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D78:D79"/>
    <mergeCell ref="B52:J52"/>
    <mergeCell ref="B165:F179"/>
    <mergeCell ref="B98:B100"/>
    <mergeCell ref="C98:D98"/>
    <mergeCell ref="E98:F98"/>
    <mergeCell ref="B116:F116"/>
    <mergeCell ref="B117:F117"/>
    <mergeCell ref="B161:F164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Bhavin Ravatbhai Dethadiya</cp:lastModifiedBy>
  <cp:lastPrinted>2024-02-23T07:34:45Z</cp:lastPrinted>
  <dcterms:created xsi:type="dcterms:W3CDTF">2020-10-21T07:14:05Z</dcterms:created>
  <dcterms:modified xsi:type="dcterms:W3CDTF">2026-02-24T06:00:41Z</dcterms:modified>
</cp:coreProperties>
</file>