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websitesupport\Downloads\"/>
    </mc:Choice>
  </mc:AlternateContent>
  <xr:revisionPtr revIDLastSave="0" documentId="8_{43CFCEC5-3457-4DD3-A81B-3A5F4F38D41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ctober 2025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5" i="7" l="1"/>
  <c r="J70" i="7" l="1"/>
  <c r="D10" i="7"/>
  <c r="E10" i="7"/>
  <c r="H10" i="7"/>
  <c r="I10" i="7"/>
  <c r="D18" i="7"/>
  <c r="E18" i="7"/>
  <c r="H18" i="7"/>
  <c r="I18" i="7"/>
  <c r="I9" i="7" l="1"/>
  <c r="E9" i="7"/>
  <c r="D9" i="7"/>
  <c r="H9" i="7"/>
  <c r="H59" i="7"/>
  <c r="D59" i="7"/>
  <c r="F108" i="7" l="1"/>
  <c r="D111" i="7" l="1"/>
  <c r="J43" i="7" l="1"/>
  <c r="F43" i="7"/>
  <c r="F41" i="7" l="1"/>
  <c r="J41" i="7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F115" i="7"/>
  <c r="D115" i="7"/>
  <c r="C101" i="7"/>
  <c r="F38" i="7"/>
  <c r="J38" i="7"/>
  <c r="J35" i="7"/>
  <c r="F35" i="7"/>
  <c r="C115" i="7" l="1"/>
  <c r="E115" i="7"/>
  <c r="J34" i="7"/>
  <c r="F34" i="7"/>
  <c r="F88" i="7" l="1"/>
  <c r="F85" i="7"/>
  <c r="F82" i="7"/>
  <c r="F70" i="7"/>
  <c r="J66" i="7"/>
  <c r="F66" i="7"/>
  <c r="J59" i="7"/>
  <c r="F59" i="7"/>
  <c r="J62" i="7"/>
  <c r="F62" i="7"/>
  <c r="H38" i="7" l="1"/>
  <c r="D38" i="7"/>
  <c r="D30" i="7" l="1"/>
  <c r="D82" i="7"/>
  <c r="C82" i="7"/>
  <c r="E88" i="7" l="1"/>
  <c r="D88" i="7"/>
  <c r="C88" i="7"/>
  <c r="E85" i="7"/>
  <c r="D85" i="7"/>
  <c r="E82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H41" i="7"/>
  <c r="I41" i="7"/>
  <c r="E41" i="7"/>
  <c r="E49" i="7" l="1"/>
  <c r="D49" i="7"/>
  <c r="G50" i="7"/>
  <c r="C49" i="7"/>
  <c r="C50" i="7"/>
  <c r="C51" i="7"/>
  <c r="G51" i="7"/>
  <c r="G49" i="7"/>
  <c r="H50" i="7"/>
  <c r="J51" i="7"/>
  <c r="J50" i="7"/>
  <c r="D51" i="7"/>
  <c r="D50" i="7"/>
  <c r="I50" i="7"/>
  <c r="I51" i="7"/>
  <c r="E50" i="7"/>
  <c r="I49" i="7"/>
  <c r="F50" i="7"/>
  <c r="J49" i="7"/>
  <c r="E51" i="7"/>
  <c r="H51" i="7"/>
  <c r="F51" i="7"/>
  <c r="H49" i="7"/>
</calcChain>
</file>

<file path=xl/sharedStrings.xml><?xml version="1.0" encoding="utf-8"?>
<sst xmlns="http://schemas.openxmlformats.org/spreadsheetml/2006/main" count="210" uniqueCount="181">
  <si>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</si>
  <si>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</si>
  <si>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</si>
  <si>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</si>
  <si>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</si>
  <si>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</si>
  <si>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</si>
  <si>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</si>
  <si>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</si>
  <si>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</si>
  <si>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</si>
  <si>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</si>
  <si>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</si>
  <si>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</si>
  <si>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</si>
  <si>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</si>
  <si>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</si>
  <si>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</si>
  <si>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</si>
  <si>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</si>
  <si>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</si>
  <si>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</si>
  <si>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</si>
  <si>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</si>
  <si>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</si>
  <si>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</si>
  <si>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</si>
  <si>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</si>
  <si>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</si>
  <si>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</si>
  <si>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</si>
  <si>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</si>
  <si>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</si>
  <si>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</si>
  <si>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</si>
  <si>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</si>
  <si>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</si>
  <si>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</si>
  <si>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</si>
  <si>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</si>
  <si>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</si>
  <si>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</si>
  <si>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</si>
  <si>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</si>
  <si>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</si>
  <si>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</si>
  <si>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</si>
  <si>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</si>
  <si>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</si>
  <si>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</si>
  <si>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</si>
  <si>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</si>
  <si>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</si>
  <si>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</si>
  <si>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</si>
  <si>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</si>
  <si>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</si>
  <si>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</si>
  <si>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</si>
  <si>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</si>
  <si>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</si>
  <si>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</si>
  <si>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</si>
  <si>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</si>
  <si>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</si>
  <si>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</si>
  <si>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</si>
  <si>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</si>
  <si>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</si>
  <si>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</si>
  <si>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</si>
  <si>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</si>
  <si>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</si>
  <si>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</si>
  <si>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</si>
  <si>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</si>
  <si>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</si>
  <si>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</si>
  <si>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</si>
  <si>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</si>
  <si>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</si>
  <si>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</si>
  <si>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</si>
  <si>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</si>
  <si>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</si>
  <si>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</si>
  <si>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</si>
  <si>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</si>
  <si>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</si>
  <si>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</si>
  <si>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</si>
  <si>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</si>
  <si>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</si>
  <si>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</si>
  <si>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</si>
  <si>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</si>
  <si>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</si>
  <si>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</si>
  <si>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</si>
  <si>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</si>
  <si>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</si>
  <si>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</si>
  <si>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</si>
  <si>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</si>
  <si>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</si>
  <si>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</si>
  <si>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</si>
  <si>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</si>
  <si>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</si>
  <si>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</si>
  <si>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</si>
  <si>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</si>
  <si>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</si>
  <si>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</si>
  <si>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</si>
  <si>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</si>
  <si>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</si>
  <si>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</si>
  <si>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</si>
  <si>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</si>
  <si>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</si>
  <si>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</si>
  <si>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</si>
  <si>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</si>
  <si>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</si>
  <si>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</si>
  <si>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</si>
  <si>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</si>
  <si>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</si>
  <si>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</si>
  <si>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</si>
  <si>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</si>
  <si>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</si>
  <si>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</si>
  <si>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</si>
  <si>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</si>
  <si>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</si>
  <si>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</si>
  <si>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</si>
  <si>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</si>
  <si>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</si>
  <si>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</si>
  <si>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</si>
  <si>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</si>
  <si>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</si>
  <si>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</si>
  <si>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</si>
  <si>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</si>
  <si>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</si>
  <si>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</si>
  <si>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</si>
  <si>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</si>
  <si>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</si>
  <si>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 2024</t>
  </si>
  <si>
    <t>0.159 bps</t>
  </si>
  <si>
    <t>0.155 bps</t>
  </si>
  <si>
    <t>December 2024</t>
  </si>
  <si>
    <t>Jauuary 2025</t>
  </si>
  <si>
    <t>February 2025</t>
  </si>
  <si>
    <t>0.140 bps</t>
  </si>
  <si>
    <t>March 2025</t>
  </si>
  <si>
    <t>0.121 bps</t>
  </si>
  <si>
    <t>FY 2024-25</t>
  </si>
  <si>
    <t>As on March 2025</t>
  </si>
  <si>
    <t>0.094 bps</t>
  </si>
  <si>
    <t>April 2025</t>
  </si>
  <si>
    <t>May 2025</t>
  </si>
  <si>
    <t>June 2025</t>
  </si>
  <si>
    <t>0.129 bps</t>
  </si>
  <si>
    <t>July 2025</t>
  </si>
  <si>
    <t>0.111 bps</t>
  </si>
  <si>
    <t>0.160 bps</t>
  </si>
  <si>
    <t>August 2025</t>
  </si>
  <si>
    <t>September</t>
  </si>
  <si>
    <t>September 2025</t>
  </si>
  <si>
    <t>2024
October</t>
  </si>
  <si>
    <t>October</t>
  </si>
  <si>
    <t>October 2025</t>
  </si>
  <si>
    <t>0.166 bps</t>
  </si>
  <si>
    <t>0.150 bps</t>
  </si>
  <si>
    <t xml:space="preserve">@: New inclusion w.e.f. November 2019
#: Data reported by Co-operative Banks, LABs and RRBs included with effect from Dec 2021.
$ : Inclusion separately initiated from November 2019 - would have been part of other items hitherto.
*: New inclusion w.e.f. September 2020; Includes only static UPI QR Code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</si>
</sst>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3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  <numFmt numFmtId="183" formatCode="0.000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5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182" fontId="2" fillId="2" borderId="0" xfId="0" applyNumberFormat="1" applyFont="1" applyFill="1" applyAlignment="1">
      <alignment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2" fillId="0" borderId="1" xfId="0" applyNumberFormat="1" applyFont="1" applyFill="1" applyBorder="1" applyAlignment="1">
      <alignment horizontal="right" vertical="center"/>
    </xf>
    <xf numFmtId="2" fontId="3" fillId="0" borderId="1" xfId="0" applyNumberFormat="1" applyFont="1" applyFill="1" applyBorder="1"/>
    <xf numFmtId="2" fontId="3" fillId="0" borderId="1" xfId="0" applyNumberFormat="1" applyFont="1" applyFill="1" applyBorder="1" applyAlignment="1">
      <alignment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/>
    </xf>
    <xf numFmtId="2" fontId="4" fillId="0" borderId="1" xfId="0" applyNumberFormat="1" applyFont="1" applyFill="1" applyBorder="1" applyAlignment="1">
      <alignment horizontal="right"/>
    </xf>
    <xf numFmtId="1" fontId="2" fillId="0" borderId="1" xfId="0" applyNumberFormat="1" applyFont="1" applyFill="1" applyBorder="1"/>
    <xf numFmtId="1" fontId="4" fillId="0" borderId="1" xfId="0" applyNumberFormat="1" applyFont="1" applyFill="1" applyBorder="1" applyAlignment="1">
      <alignment horizontal="right" vertical="center"/>
    </xf>
    <xf numFmtId="1" fontId="6" fillId="5" borderId="1" xfId="0" applyNumberFormat="1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2" fontId="4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/>
    <xf numFmtId="2" fontId="3" fillId="2" borderId="0" xfId="0" applyNumberFormat="1" applyFont="1" applyFill="1" applyBorder="1" applyAlignment="1">
      <alignment horizontal="right" vertical="center" wrapText="1"/>
    </xf>
    <xf numFmtId="9" fontId="3" fillId="2" borderId="0" xfId="36971" applyFont="1" applyFill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0" borderId="0" xfId="0" applyFont="1" applyFill="1" applyBorder="1"/>
    <xf numFmtId="17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2" fontId="2" fillId="0" borderId="0" xfId="0" applyNumberFormat="1" applyFont="1" applyFill="1" applyBorder="1" applyAlignment="1">
      <alignment horizontal="center" vertical="center"/>
    </xf>
    <xf numFmtId="183" fontId="2" fillId="0" borderId="0" xfId="0" applyNumberFormat="1" applyFont="1" applyFill="1" applyBorder="1" applyAlignment="1">
      <alignment horizontal="center" vertical="center"/>
    </xf>
    <xf numFmtId="2" fontId="6" fillId="6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6" fillId="5" borderId="43" xfId="0" applyNumberFormat="1" applyFont="1" applyFill="1" applyBorder="1" applyAlignment="1">
      <alignment horizontal="center" vertical="center" wrapText="1"/>
    </xf>
    <xf numFmtId="2" fontId="6" fillId="5" borderId="44" xfId="0" applyNumberFormat="1" applyFont="1" applyFill="1" applyBorder="1" applyAlignment="1">
      <alignment horizontal="center" vertical="center" wrapText="1"/>
    </xf>
    <xf numFmtId="2" fontId="9" fillId="5" borderId="43" xfId="0" applyNumberFormat="1" applyFont="1" applyFill="1" applyBorder="1" applyAlignment="1">
      <alignment horizontal="center" vertical="center" wrapText="1"/>
    </xf>
    <xf numFmtId="2" fontId="9" fillId="5" borderId="44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20" xfId="0" applyNumberFormat="1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29" fillId="0" borderId="0" xfId="0" applyNumberFormat="1" applyFont="1" applyFill="1" applyBorder="1" applyAlignment="1">
      <alignment horizontal="center" vertical="center" wrapText="1"/>
    </xf>
    <xf numFmtId="2" fontId="4" fillId="2" borderId="40" xfId="0" applyNumberFormat="1" applyFont="1" applyFill="1" applyBorder="1" applyAlignment="1">
      <alignment horizontal="justify" vertical="justify" wrapText="1"/>
    </xf>
    <xf numFmtId="2" fontId="4" fillId="2" borderId="45" xfId="0" applyNumberFormat="1" applyFont="1" applyFill="1" applyBorder="1" applyAlignment="1">
      <alignment horizontal="justify" vertical="justify" wrapText="1"/>
    </xf>
    <xf numFmtId="2" fontId="4" fillId="2" borderId="41" xfId="0" applyNumberFormat="1" applyFont="1" applyFill="1" applyBorder="1" applyAlignment="1">
      <alignment horizontal="justify" vertical="justify" wrapText="1"/>
    </xf>
    <xf numFmtId="2" fontId="4" fillId="2" borderId="22" xfId="0" applyNumberFormat="1" applyFont="1" applyFill="1" applyBorder="1" applyAlignment="1">
      <alignment horizontal="justify" vertical="justify" wrapText="1"/>
    </xf>
    <xf numFmtId="2" fontId="4" fillId="2" borderId="0" xfId="0" applyNumberFormat="1" applyFont="1" applyFill="1" applyBorder="1" applyAlignment="1">
      <alignment horizontal="justify" vertical="justify" wrapText="1"/>
    </xf>
    <xf numFmtId="2" fontId="4" fillId="2" borderId="21" xfId="0" applyNumberFormat="1" applyFont="1" applyFill="1" applyBorder="1" applyAlignment="1">
      <alignment horizontal="justify" vertical="justify" wrapText="1"/>
    </xf>
    <xf numFmtId="2" fontId="4" fillId="2" borderId="42" xfId="0" applyNumberFormat="1" applyFont="1" applyFill="1" applyBorder="1" applyAlignment="1">
      <alignment horizontal="justify" vertical="justify" wrapText="1"/>
    </xf>
    <xf numFmtId="2" fontId="4" fillId="2" borderId="23" xfId="0" applyNumberFormat="1" applyFont="1" applyFill="1" applyBorder="1" applyAlignment="1">
      <alignment horizontal="justify" vertical="justify" wrapText="1"/>
    </xf>
    <xf numFmtId="2" fontId="4" fillId="2" borderId="39" xfId="0" applyNumberFormat="1" applyFont="1" applyFill="1" applyBorder="1" applyAlignment="1">
      <alignment horizontal="justify" vertical="justify" wrapText="1"/>
    </xf>
    <xf numFmtId="2" fontId="4" fillId="2" borderId="40" xfId="0" quotePrefix="1" applyNumberFormat="1" applyFont="1" applyFill="1" applyBorder="1" applyAlignment="1">
      <alignment horizontal="left" vertical="justify" wrapText="1"/>
    </xf>
    <xf numFmtId="2" fontId="4" fillId="2" borderId="45" xfId="0" quotePrefix="1" applyNumberFormat="1" applyFont="1" applyFill="1" applyBorder="1" applyAlignment="1">
      <alignment horizontal="left" vertical="justify" wrapText="1"/>
    </xf>
    <xf numFmtId="2" fontId="4" fillId="2" borderId="41" xfId="0" quotePrefix="1" applyNumberFormat="1" applyFont="1" applyFill="1" applyBorder="1" applyAlignment="1">
      <alignment horizontal="left" vertical="justify" wrapText="1"/>
    </xf>
    <xf numFmtId="2" fontId="4" fillId="2" borderId="22" xfId="0" quotePrefix="1" applyNumberFormat="1" applyFont="1" applyFill="1" applyBorder="1" applyAlignment="1">
      <alignment horizontal="left" vertical="justify" wrapText="1"/>
    </xf>
    <xf numFmtId="2" fontId="4" fillId="2" borderId="0" xfId="0" quotePrefix="1" applyNumberFormat="1" applyFont="1" applyFill="1" applyBorder="1" applyAlignment="1">
      <alignment horizontal="left" vertical="justify" wrapText="1"/>
    </xf>
    <xf numFmtId="2" fontId="4" fillId="2" borderId="21" xfId="0" quotePrefix="1" applyNumberFormat="1" applyFont="1" applyFill="1" applyBorder="1" applyAlignment="1">
      <alignment horizontal="left" vertical="justify" wrapText="1"/>
    </xf>
    <xf numFmtId="2" fontId="4" fillId="2" borderId="42" xfId="0" quotePrefix="1" applyNumberFormat="1" applyFont="1" applyFill="1" applyBorder="1" applyAlignment="1">
      <alignment horizontal="left" vertical="justify" wrapText="1"/>
    </xf>
    <xf numFmtId="2" fontId="4" fillId="2" borderId="23" xfId="0" quotePrefix="1" applyNumberFormat="1" applyFont="1" applyFill="1" applyBorder="1" applyAlignment="1">
      <alignment horizontal="left" vertical="justify" wrapText="1"/>
    </xf>
    <xf numFmtId="2" fontId="4" fillId="2" borderId="39" xfId="0" quotePrefix="1" applyNumberFormat="1" applyFont="1" applyFill="1" applyBorder="1" applyAlignment="1">
      <alignment horizontal="left" vertical="justify" wrapText="1"/>
    </xf>
    <xf numFmtId="1" fontId="3" fillId="2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/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6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5"/>
      <tableStyleElement type="headerRow" dxfId="4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381"/>
  <sheetViews>
    <sheetView showGridLines="0" tabSelected="1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H87" sqref="H87"/>
    </sheetView>
  </sheetViews>
  <sheetFormatPr defaultColWidth="9.140625" defaultRowHeight="12.75"/>
  <cols>
    <col min="1" max="1" width="1.42578125" style="1" customWidth="1"/>
    <col min="2" max="2" width="50.42578125" style="2" customWidth="1"/>
    <col min="3" max="3" width="11.42578125" style="36" customWidth="1"/>
    <col min="4" max="4" width="11.140625" style="58" bestFit="1" customWidth="1"/>
    <col min="5" max="5" width="11" style="36" customWidth="1"/>
    <col min="6" max="6" width="14.28515625" style="36" bestFit="1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20.85546875" style="57" customWidth="1"/>
    <col min="11" max="16384" width="9.140625" style="1"/>
  </cols>
  <sheetData>
    <row r="1" spans="2:10">
      <c r="B1" s="131" t="s">
        <v>80</v>
      </c>
      <c r="C1" s="131"/>
      <c r="D1" s="131"/>
      <c r="E1" s="131"/>
      <c r="F1" s="131"/>
      <c r="G1" s="131"/>
      <c r="H1" s="131"/>
      <c r="I1" s="131"/>
      <c r="J1" s="131"/>
    </row>
    <row r="2" spans="2:10">
      <c r="B2" s="132" t="s">
        <v>69</v>
      </c>
      <c r="C2" s="132"/>
      <c r="D2" s="132"/>
      <c r="E2" s="132"/>
      <c r="F2" s="132"/>
      <c r="G2" s="132"/>
      <c r="H2" s="132"/>
      <c r="I2" s="132"/>
      <c r="J2" s="132"/>
    </row>
    <row r="3" spans="2:10">
      <c r="B3" s="133"/>
      <c r="C3" s="129" t="s">
        <v>30</v>
      </c>
      <c r="D3" s="129"/>
      <c r="E3" s="129"/>
      <c r="F3" s="129"/>
      <c r="G3" s="124" t="s">
        <v>29</v>
      </c>
      <c r="H3" s="124"/>
      <c r="I3" s="124"/>
      <c r="J3" s="124"/>
    </row>
    <row r="4" spans="2:10" ht="12.75" customHeight="1">
      <c r="B4" s="133"/>
      <c r="C4" s="125" t="s">
        <v>162</v>
      </c>
      <c r="D4" s="127" t="s">
        <v>175</v>
      </c>
      <c r="E4" s="87">
        <v>2025</v>
      </c>
      <c r="F4" s="87">
        <v>2025</v>
      </c>
      <c r="G4" s="125" t="s">
        <v>162</v>
      </c>
      <c r="H4" s="127" t="s">
        <v>175</v>
      </c>
      <c r="I4" s="107">
        <v>2025</v>
      </c>
      <c r="J4" s="107">
        <v>2025</v>
      </c>
    </row>
    <row r="5" spans="2:10" ht="12.75" customHeight="1">
      <c r="B5" s="133"/>
      <c r="C5" s="126"/>
      <c r="D5" s="128"/>
      <c r="E5" s="101" t="s">
        <v>173</v>
      </c>
      <c r="F5" s="87" t="s">
        <v>176</v>
      </c>
      <c r="G5" s="126"/>
      <c r="H5" s="128"/>
      <c r="I5" s="107" t="s">
        <v>173</v>
      </c>
      <c r="J5" s="107" t="s">
        <v>176</v>
      </c>
    </row>
    <row r="6" spans="2:10">
      <c r="B6" s="133"/>
      <c r="C6" s="77">
        <v>1</v>
      </c>
      <c r="D6" s="77">
        <v>2</v>
      </c>
      <c r="E6" s="77">
        <v>3</v>
      </c>
      <c r="F6" s="77">
        <v>4</v>
      </c>
      <c r="G6" s="77">
        <v>1</v>
      </c>
      <c r="H6" s="77">
        <v>2</v>
      </c>
      <c r="I6" s="77">
        <v>3</v>
      </c>
      <c r="J6" s="77">
        <v>4</v>
      </c>
    </row>
    <row r="7" spans="2:10">
      <c r="B7" s="7" t="s">
        <v>68</v>
      </c>
      <c r="C7" s="22"/>
      <c r="D7" s="22"/>
      <c r="E7" s="22"/>
      <c r="F7" s="22"/>
      <c r="G7" s="38"/>
      <c r="H7" s="38"/>
      <c r="I7" s="38"/>
      <c r="J7" s="38"/>
    </row>
    <row r="8" spans="2:10">
      <c r="B8" s="17" t="s">
        <v>67</v>
      </c>
      <c r="C8" s="22"/>
      <c r="D8" s="22"/>
      <c r="E8" s="22"/>
      <c r="F8" s="22"/>
      <c r="G8" s="38"/>
      <c r="H8" s="38"/>
      <c r="I8" s="39"/>
      <c r="J8" s="39"/>
    </row>
    <row r="9" spans="2:10">
      <c r="B9" s="16" t="s">
        <v>66</v>
      </c>
      <c r="C9" s="3">
        <f>C10+C14+C15</f>
        <v>47.396695000000008</v>
      </c>
      <c r="D9" s="3">
        <f t="shared" ref="D9:G9" si="0">D10+D14+D15</f>
        <v>3.5907299999999998</v>
      </c>
      <c r="E9" s="3">
        <f t="shared" si="0"/>
        <v>4.9488700000000003</v>
      </c>
      <c r="F9" s="3">
        <f t="shared" si="0"/>
        <v>4.2496549999999997</v>
      </c>
      <c r="G9" s="40">
        <f t="shared" si="0"/>
        <v>296218030.45194876</v>
      </c>
      <c r="H9" s="40">
        <f>H10+H14+H15</f>
        <v>25730863.762922399</v>
      </c>
      <c r="I9" s="40">
        <f>I10+I14+I15</f>
        <v>30270023.371588498</v>
      </c>
      <c r="J9" s="40">
        <f>J10+J14+J15</f>
        <v>30434601.267631195</v>
      </c>
    </row>
    <row r="10" spans="2:10">
      <c r="B10" s="16" t="s">
        <v>65</v>
      </c>
      <c r="C10" s="3">
        <f>C11+C12+C13</f>
        <v>17.86797</v>
      </c>
      <c r="D10" s="3">
        <f t="shared" ref="D10:J10" si="1">D11+D12+D13</f>
        <v>1.6892499999999999</v>
      </c>
      <c r="E10" s="3">
        <f t="shared" si="1"/>
        <v>1.7509300000000001</v>
      </c>
      <c r="F10" s="3">
        <f t="shared" si="1"/>
        <v>1.6332100000000001</v>
      </c>
      <c r="G10" s="40">
        <f>G11+G12+G13</f>
        <v>185733719.45194876</v>
      </c>
      <c r="H10" s="40">
        <f t="shared" si="1"/>
        <v>16664119.967922399</v>
      </c>
      <c r="I10" s="40">
        <f t="shared" si="1"/>
        <v>18003263.271588497</v>
      </c>
      <c r="J10" s="40">
        <f t="shared" si="1"/>
        <v>18365110.727631196</v>
      </c>
    </row>
    <row r="11" spans="2:10">
      <c r="B11" s="9" t="s">
        <v>64</v>
      </c>
      <c r="C11" s="31">
        <v>10.561059999999999</v>
      </c>
      <c r="D11" s="31">
        <v>1.04383</v>
      </c>
      <c r="E11" s="31">
        <v>1.0396000000000001</v>
      </c>
      <c r="F11" s="31">
        <v>0.94771000000000005</v>
      </c>
      <c r="G11" s="41">
        <v>16056018.291948801</v>
      </c>
      <c r="H11" s="41">
        <v>1626397.3579223999</v>
      </c>
      <c r="I11" s="41">
        <v>1499643.1715884998</v>
      </c>
      <c r="J11" s="41">
        <v>1439939.4276311998</v>
      </c>
    </row>
    <row r="12" spans="2:10">
      <c r="B12" s="9" t="s">
        <v>63</v>
      </c>
      <c r="C12" s="31">
        <v>4.7247200000000005</v>
      </c>
      <c r="D12" s="31">
        <v>0.41404000000000002</v>
      </c>
      <c r="E12" s="31">
        <v>0.47642000000000001</v>
      </c>
      <c r="F12" s="31">
        <v>0.45590000000000003</v>
      </c>
      <c r="G12" s="41">
        <v>77286610.559999987</v>
      </c>
      <c r="H12" s="41">
        <v>6573747.9099999992</v>
      </c>
      <c r="I12" s="41">
        <v>7926471.0999999996</v>
      </c>
      <c r="J12" s="41">
        <v>8365989.75</v>
      </c>
    </row>
    <row r="13" spans="2:10">
      <c r="B13" s="9" t="s">
        <v>62</v>
      </c>
      <c r="C13" s="31">
        <v>2.5821900000000002</v>
      </c>
      <c r="D13" s="31">
        <v>0.23138</v>
      </c>
      <c r="E13" s="31">
        <v>0.23491000000000001</v>
      </c>
      <c r="F13" s="31">
        <v>0.2296</v>
      </c>
      <c r="G13" s="41">
        <v>92391090.599999994</v>
      </c>
      <c r="H13" s="41">
        <v>8463974.6999999993</v>
      </c>
      <c r="I13" s="41">
        <v>8577149</v>
      </c>
      <c r="J13" s="41">
        <v>8559181.5499999989</v>
      </c>
    </row>
    <row r="14" spans="2:10">
      <c r="B14" s="9" t="s">
        <v>61</v>
      </c>
      <c r="C14" s="31">
        <v>28.063955000000007</v>
      </c>
      <c r="D14" s="31">
        <v>1.7373099999999999</v>
      </c>
      <c r="E14" s="31">
        <v>3.11083</v>
      </c>
      <c r="F14" s="31">
        <v>2.5104449999999998</v>
      </c>
      <c r="G14" s="32">
        <v>100639564.86</v>
      </c>
      <c r="H14" s="32">
        <v>8046344.8200000003</v>
      </c>
      <c r="I14" s="32">
        <v>11417000.900000002</v>
      </c>
      <c r="J14" s="32">
        <v>11161870.989999998</v>
      </c>
    </row>
    <row r="15" spans="2:10">
      <c r="B15" s="9" t="s">
        <v>60</v>
      </c>
      <c r="C15" s="31">
        <v>1.4647699999999999</v>
      </c>
      <c r="D15" s="31">
        <v>0.16417000000000001</v>
      </c>
      <c r="E15" s="29">
        <v>8.7110000000000007E-2</v>
      </c>
      <c r="F15" s="29">
        <v>0.106</v>
      </c>
      <c r="G15" s="41">
        <v>9844746.1399999987</v>
      </c>
      <c r="H15" s="41">
        <v>1020398.975</v>
      </c>
      <c r="I15" s="41">
        <v>849759.2</v>
      </c>
      <c r="J15" s="41">
        <v>907619.55</v>
      </c>
    </row>
    <row r="16" spans="2:10">
      <c r="B16" s="26" t="s">
        <v>59</v>
      </c>
      <c r="C16" s="23"/>
      <c r="D16" s="23"/>
      <c r="E16" s="23"/>
      <c r="F16" s="23"/>
      <c r="G16" s="39"/>
      <c r="H16" s="39"/>
      <c r="I16" s="42"/>
      <c r="J16" s="42"/>
    </row>
    <row r="17" spans="2:10">
      <c r="B17" s="27" t="s">
        <v>58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11" t="s">
        <v>57</v>
      </c>
      <c r="C18" s="24">
        <f>C19+C20</f>
        <v>3024.5457999999994</v>
      </c>
      <c r="D18" s="24">
        <f t="shared" ref="D18:J18" si="2">D19+D20</f>
        <v>267.92172999999997</v>
      </c>
      <c r="E18" s="24">
        <f>E19+E20</f>
        <v>280.83232000000004</v>
      </c>
      <c r="F18" s="24">
        <f>F19+F20</f>
        <v>296.75826000000001</v>
      </c>
      <c r="G18" s="43">
        <f>G19+G20</f>
        <v>201387682.26507562</v>
      </c>
      <c r="H18" s="43">
        <f>H19+H20</f>
        <v>17070974.996066324</v>
      </c>
      <c r="I18" s="43">
        <f t="shared" si="2"/>
        <v>19836941.967160165</v>
      </c>
      <c r="J18" s="43">
        <f t="shared" si="2"/>
        <v>18732702.14388255</v>
      </c>
    </row>
    <row r="19" spans="2:10">
      <c r="B19" s="28" t="s">
        <v>56</v>
      </c>
      <c r="C19" s="25">
        <v>3010.3170699999996</v>
      </c>
      <c r="D19" s="25">
        <v>266.68993999999998</v>
      </c>
      <c r="E19" s="25">
        <v>279.64377000000002</v>
      </c>
      <c r="F19" s="25">
        <v>295.56258000000003</v>
      </c>
      <c r="G19" s="35">
        <v>181153128.86038497</v>
      </c>
      <c r="H19" s="35">
        <v>15418777.861505341</v>
      </c>
      <c r="I19" s="44">
        <v>18220475.315515954</v>
      </c>
      <c r="J19" s="44">
        <v>17108665.763878655</v>
      </c>
    </row>
    <row r="20" spans="2:10">
      <c r="B20" s="28" t="s">
        <v>55</v>
      </c>
      <c r="C20" s="25">
        <v>14.228730000000001</v>
      </c>
      <c r="D20" s="25">
        <v>1.2317899999999999</v>
      </c>
      <c r="E20" s="25">
        <v>1.18855</v>
      </c>
      <c r="F20" s="25">
        <v>1.1956800000000001</v>
      </c>
      <c r="G20" s="35">
        <v>20234553.404690653</v>
      </c>
      <c r="H20" s="35">
        <v>1652197.1345609822</v>
      </c>
      <c r="I20" s="44">
        <v>1616466.651644212</v>
      </c>
      <c r="J20" s="44">
        <v>1624036.380003894</v>
      </c>
    </row>
    <row r="21" spans="2:10">
      <c r="B21" s="27" t="s">
        <v>54</v>
      </c>
      <c r="C21" s="23"/>
      <c r="D21" s="23"/>
      <c r="E21" s="23"/>
      <c r="F21" s="23"/>
      <c r="G21" s="39"/>
      <c r="H21" s="39"/>
      <c r="I21" s="42"/>
      <c r="J21" s="42"/>
    </row>
    <row r="22" spans="2:10">
      <c r="B22" s="11" t="s">
        <v>53</v>
      </c>
      <c r="C22" s="24">
        <f>SUM(C23:C28)</f>
        <v>2061014.9075</v>
      </c>
      <c r="D22" s="24">
        <f>SUM(D23:D28)</f>
        <v>185187.16907999993</v>
      </c>
      <c r="E22" s="24">
        <f t="shared" ref="E22:G22" si="3">SUM(E23:E28)</f>
        <v>213074.91894</v>
      </c>
      <c r="F22" s="24">
        <f>SUM(F23:F28)</f>
        <v>224318.23324</v>
      </c>
      <c r="G22" s="45">
        <f t="shared" si="3"/>
        <v>79881976.114193559</v>
      </c>
      <c r="H22" s="45">
        <f>SUM(H23:H28)</f>
        <v>7358283.3548972048</v>
      </c>
      <c r="I22" s="45">
        <f>SUM(I23:I28)</f>
        <v>7543380.4769096598</v>
      </c>
      <c r="J22" s="45">
        <f>SUM(J23:J28)</f>
        <v>7851867.2937860861</v>
      </c>
    </row>
    <row r="23" spans="2:10">
      <c r="B23" s="9" t="s">
        <v>52</v>
      </c>
      <c r="C23" s="25">
        <v>3.6400000000000015</v>
      </c>
      <c r="D23" s="25">
        <v>0.31000000000000011</v>
      </c>
      <c r="E23" s="25">
        <v>0.26000000000000006</v>
      </c>
      <c r="F23" s="25">
        <v>0.27000000000000007</v>
      </c>
      <c r="G23" s="44">
        <v>189.55</v>
      </c>
      <c r="H23" s="44">
        <v>16.669999999999998</v>
      </c>
      <c r="I23" s="44">
        <v>11.690000000000001</v>
      </c>
      <c r="J23" s="44">
        <v>11.680000000000003</v>
      </c>
    </row>
    <row r="24" spans="2:10" s="8" customFormat="1">
      <c r="B24" s="9" t="s">
        <v>51</v>
      </c>
      <c r="C24" s="25">
        <v>32964.43</v>
      </c>
      <c r="D24" s="25">
        <v>4021.9099999999989</v>
      </c>
      <c r="E24" s="25">
        <v>2542.9000000000005</v>
      </c>
      <c r="F24" s="25">
        <v>2745.64</v>
      </c>
      <c r="G24" s="44">
        <v>554034.28</v>
      </c>
      <c r="H24" s="44">
        <v>69156.499999999985</v>
      </c>
      <c r="I24" s="44">
        <v>41746.35</v>
      </c>
      <c r="J24" s="44">
        <v>43352.600000000006</v>
      </c>
    </row>
    <row r="25" spans="2:10">
      <c r="B25" s="9" t="s">
        <v>71</v>
      </c>
      <c r="C25" s="25">
        <v>56249.68</v>
      </c>
      <c r="D25" s="25">
        <v>4668.2299999999996</v>
      </c>
      <c r="E25" s="25">
        <v>3943.7899999999995</v>
      </c>
      <c r="F25" s="25">
        <v>4035.88</v>
      </c>
      <c r="G25" s="44">
        <v>7139109.8899999987</v>
      </c>
      <c r="H25" s="44">
        <v>629381.51999999979</v>
      </c>
      <c r="I25" s="44">
        <v>596847.02999999991</v>
      </c>
      <c r="J25" s="44">
        <v>641963.60000000009</v>
      </c>
    </row>
    <row r="26" spans="2:10" s="8" customFormat="1">
      <c r="B26" s="9" t="s">
        <v>72</v>
      </c>
      <c r="C26" s="25">
        <v>16938.86</v>
      </c>
      <c r="D26" s="25">
        <v>1463.6799999999998</v>
      </c>
      <c r="E26" s="25">
        <v>1850.43</v>
      </c>
      <c r="F26" s="25">
        <v>1736.2599999999998</v>
      </c>
      <c r="G26" s="44">
        <v>1670223.39</v>
      </c>
      <c r="H26" s="44">
        <v>157479.46000000002</v>
      </c>
      <c r="I26" s="44">
        <v>149728.73000000004</v>
      </c>
      <c r="J26" s="44">
        <v>165140.85</v>
      </c>
    </row>
    <row r="27" spans="2:10">
      <c r="B27" s="9" t="s">
        <v>73</v>
      </c>
      <c r="C27" s="25">
        <v>96198.047499999986</v>
      </c>
      <c r="D27" s="25">
        <v>9183.3790800000006</v>
      </c>
      <c r="E27" s="33">
        <v>8403.2089400000004</v>
      </c>
      <c r="F27" s="33">
        <v>8790.9732399999994</v>
      </c>
      <c r="G27" s="157">
        <v>44461464.334193558</v>
      </c>
      <c r="H27" s="44">
        <v>4152427.7448972063</v>
      </c>
      <c r="I27" s="44">
        <v>4265310.1569096604</v>
      </c>
      <c r="J27" s="44">
        <v>4273607.8537860848</v>
      </c>
    </row>
    <row r="28" spans="2:10">
      <c r="B28" s="9" t="s">
        <v>74</v>
      </c>
      <c r="C28" s="25">
        <v>1858660.25</v>
      </c>
      <c r="D28" s="25">
        <v>165849.65999999995</v>
      </c>
      <c r="E28" s="25">
        <v>196334.33</v>
      </c>
      <c r="F28" s="25">
        <v>207009.21</v>
      </c>
      <c r="G28" s="44">
        <v>26056954.669999998</v>
      </c>
      <c r="H28" s="44">
        <v>2349821.4599999995</v>
      </c>
      <c r="I28" s="44">
        <v>2489736.5199999996</v>
      </c>
      <c r="J28" s="44">
        <v>2727790.7100000009</v>
      </c>
    </row>
    <row r="29" spans="2:10">
      <c r="B29" s="4" t="s">
        <v>75</v>
      </c>
      <c r="C29" s="25">
        <v>17.243769999999998</v>
      </c>
      <c r="D29" s="25">
        <v>1.64323</v>
      </c>
      <c r="E29" s="25">
        <v>0.93594999999999995</v>
      </c>
      <c r="F29" s="36">
        <v>1.1366799999999999</v>
      </c>
      <c r="G29" s="44">
        <v>184.9881008829999</v>
      </c>
      <c r="H29" s="44">
        <v>17.502927117999985</v>
      </c>
      <c r="I29" s="44">
        <v>9.6596548339999959</v>
      </c>
      <c r="J29" s="44">
        <v>12.650353789999995</v>
      </c>
    </row>
    <row r="30" spans="2:10">
      <c r="B30" s="13" t="s">
        <v>50</v>
      </c>
      <c r="C30" s="24">
        <f>SUM(C31:C33)</f>
        <v>21659.946361999999</v>
      </c>
      <c r="D30" s="24">
        <f>SUM(D31:D33)</f>
        <v>1871.7257229999993</v>
      </c>
      <c r="E30" s="24">
        <f t="shared" ref="E30:J30" si="4">SUM(E31:E33)</f>
        <v>1926.9700000000003</v>
      </c>
      <c r="F30" s="24">
        <f t="shared" si="4"/>
        <v>1964.66</v>
      </c>
      <c r="G30" s="45">
        <f>SUM(G31:G33)</f>
        <v>2208583.0754489205</v>
      </c>
      <c r="H30" s="45">
        <f t="shared" si="4"/>
        <v>189818.156554891</v>
      </c>
      <c r="I30" s="45">
        <f t="shared" si="4"/>
        <v>222918.71000000005</v>
      </c>
      <c r="J30" s="45">
        <f t="shared" si="4"/>
        <v>223881.19999999992</v>
      </c>
    </row>
    <row r="31" spans="2:10">
      <c r="B31" s="4" t="s">
        <v>49</v>
      </c>
      <c r="C31" s="25">
        <v>230.08</v>
      </c>
      <c r="D31" s="25">
        <v>24.54</v>
      </c>
      <c r="E31" s="25">
        <v>18.899999999999999</v>
      </c>
      <c r="F31" s="25">
        <v>20.580000000000005</v>
      </c>
      <c r="G31" s="44">
        <v>6907.29</v>
      </c>
      <c r="H31" s="44">
        <v>772.67000000000019</v>
      </c>
      <c r="I31" s="44">
        <v>590.54</v>
      </c>
      <c r="J31" s="44">
        <v>661.43</v>
      </c>
    </row>
    <row r="32" spans="2:10" s="8" customFormat="1">
      <c r="B32" s="9" t="s">
        <v>76</v>
      </c>
      <c r="C32" s="15">
        <v>19762.28</v>
      </c>
      <c r="D32" s="15">
        <v>1710.2099999999994</v>
      </c>
      <c r="E32" s="15">
        <v>1786.4700000000003</v>
      </c>
      <c r="F32" s="15">
        <v>1812.2600000000002</v>
      </c>
      <c r="G32" s="46">
        <v>2199327.0599999996</v>
      </c>
      <c r="H32" s="46">
        <v>188843.53</v>
      </c>
      <c r="I32" s="46">
        <v>222164.14000000004</v>
      </c>
      <c r="J32" s="46">
        <v>223047.63999999993</v>
      </c>
    </row>
    <row r="33" spans="2:10">
      <c r="B33" s="9" t="s">
        <v>77</v>
      </c>
      <c r="C33" s="25">
        <v>1667.5863619999998</v>
      </c>
      <c r="D33" s="25">
        <v>136.97572299999999</v>
      </c>
      <c r="E33" s="25">
        <v>121.6</v>
      </c>
      <c r="F33" s="25">
        <v>131.82</v>
      </c>
      <c r="G33" s="44">
        <v>2348.7254489209995</v>
      </c>
      <c r="H33" s="44">
        <v>201.95655489100002</v>
      </c>
      <c r="I33" s="44">
        <v>164.03</v>
      </c>
      <c r="J33" s="44">
        <v>172.13</v>
      </c>
    </row>
    <row r="34" spans="2:10">
      <c r="B34" s="11" t="s">
        <v>48</v>
      </c>
      <c r="C34" s="24">
        <f t="shared" ref="C34:H34" si="5">C35+C38</f>
        <v>63861.146439999997</v>
      </c>
      <c r="D34" s="24">
        <f t="shared" si="5"/>
        <v>5759.3119200000001</v>
      </c>
      <c r="E34" s="24">
        <f t="shared" si="5"/>
        <v>5999.7967899999994</v>
      </c>
      <c r="F34" s="24">
        <f t="shared" ref="F34" si="6">F35+F38</f>
        <v>6279.1412400000008</v>
      </c>
      <c r="G34" s="45">
        <f t="shared" si="5"/>
        <v>2605110.3396799285</v>
      </c>
      <c r="H34" s="45">
        <f t="shared" si="5"/>
        <v>248618.65626731192</v>
      </c>
      <c r="I34" s="45">
        <f t="shared" ref="I34:J34" si="7">I35+I38</f>
        <v>253482.68984378732</v>
      </c>
      <c r="J34" s="45">
        <f t="shared" si="7"/>
        <v>256373.31333139871</v>
      </c>
    </row>
    <row r="35" spans="2:10">
      <c r="B35" s="11" t="s">
        <v>47</v>
      </c>
      <c r="C35" s="24">
        <f t="shared" ref="C35:I35" si="8">C36+C37</f>
        <v>47740.759760000001</v>
      </c>
      <c r="D35" s="24">
        <f t="shared" si="8"/>
        <v>4332.1378599999998</v>
      </c>
      <c r="E35" s="24">
        <f t="shared" si="8"/>
        <v>4952.4064799999996</v>
      </c>
      <c r="F35" s="24">
        <f t="shared" ref="F35" si="9">F36+F37</f>
        <v>5182.8954900000008</v>
      </c>
      <c r="G35" s="45">
        <f t="shared" si="8"/>
        <v>2109196.7131448789</v>
      </c>
      <c r="H35" s="45">
        <f t="shared" si="8"/>
        <v>201788.90501575288</v>
      </c>
      <c r="I35" s="45">
        <f t="shared" si="8"/>
        <v>216706.99076532532</v>
      </c>
      <c r="J35" s="45">
        <f t="shared" ref="J35" si="10">J36+J37</f>
        <v>214230.30095166271</v>
      </c>
    </row>
    <row r="36" spans="2:10">
      <c r="B36" s="9" t="s">
        <v>46</v>
      </c>
      <c r="C36" s="100">
        <v>24571.10183</v>
      </c>
      <c r="D36" s="100">
        <v>2196.7264799999998</v>
      </c>
      <c r="E36" s="100">
        <v>2416.14615</v>
      </c>
      <c r="F36" s="100">
        <v>2609.4153700000002</v>
      </c>
      <c r="G36" s="89">
        <v>795021.54038107395</v>
      </c>
      <c r="H36" s="89">
        <v>79292.807901970038</v>
      </c>
      <c r="I36" s="89">
        <v>72543.899795660996</v>
      </c>
      <c r="J36" s="89">
        <v>88356.995835162015</v>
      </c>
    </row>
    <row r="37" spans="2:10">
      <c r="B37" s="9" t="s">
        <v>45</v>
      </c>
      <c r="C37" s="99">
        <v>23169.657930000001</v>
      </c>
      <c r="D37" s="99">
        <v>2135.41138</v>
      </c>
      <c r="E37" s="100">
        <v>2536.2603300000001</v>
      </c>
      <c r="F37" s="100">
        <v>2573.4801200000002</v>
      </c>
      <c r="G37" s="89">
        <v>1314175.1727638051</v>
      </c>
      <c r="H37" s="89">
        <v>122496.09711378286</v>
      </c>
      <c r="I37" s="89">
        <v>144163.09096966434</v>
      </c>
      <c r="J37" s="89">
        <v>125873.30511650071</v>
      </c>
    </row>
    <row r="38" spans="2:10">
      <c r="B38" s="11" t="s">
        <v>44</v>
      </c>
      <c r="C38" s="24">
        <f t="shared" ref="C38:J38" si="11">C39+C40</f>
        <v>16120.38668</v>
      </c>
      <c r="D38" s="24">
        <f t="shared" si="11"/>
        <v>1427.1740599999998</v>
      </c>
      <c r="E38" s="24">
        <f t="shared" si="11"/>
        <v>1047.39031</v>
      </c>
      <c r="F38" s="24">
        <f t="shared" si="11"/>
        <v>1096.24575</v>
      </c>
      <c r="G38" s="45">
        <f t="shared" si="11"/>
        <v>495913.62653504947</v>
      </c>
      <c r="H38" s="45">
        <f t="shared" si="11"/>
        <v>46829.751251559042</v>
      </c>
      <c r="I38" s="45">
        <f t="shared" si="11"/>
        <v>36775.699078461999</v>
      </c>
      <c r="J38" s="45">
        <f t="shared" si="11"/>
        <v>42143.012379736007</v>
      </c>
    </row>
    <row r="39" spans="2:10">
      <c r="B39" s="9" t="s">
        <v>43</v>
      </c>
      <c r="C39" s="99">
        <v>11980.325269999999</v>
      </c>
      <c r="D39" s="30">
        <v>1060.1698899999999</v>
      </c>
      <c r="E39" s="158">
        <v>777.55830000000003</v>
      </c>
      <c r="F39" s="100">
        <v>828.78827000000001</v>
      </c>
      <c r="G39" s="89">
        <v>332555.78020339855</v>
      </c>
      <c r="H39" s="89">
        <v>32091.395469090039</v>
      </c>
      <c r="I39" s="157">
        <v>22772.675910043006</v>
      </c>
      <c r="J39" s="89">
        <v>29103.529300946015</v>
      </c>
    </row>
    <row r="40" spans="2:10" s="19" customFormat="1">
      <c r="B40" s="18" t="s">
        <v>42</v>
      </c>
      <c r="C40" s="99">
        <v>4140.0614100000003</v>
      </c>
      <c r="D40" s="60">
        <v>367.00416999999999</v>
      </c>
      <c r="E40" s="158">
        <v>269.83201000000003</v>
      </c>
      <c r="F40" s="100">
        <v>267.45747999999998</v>
      </c>
      <c r="G40" s="89">
        <v>163357.84633165092</v>
      </c>
      <c r="H40" s="90">
        <v>14738.355782469001</v>
      </c>
      <c r="I40" s="157">
        <v>14003.023168418989</v>
      </c>
      <c r="J40" s="89">
        <v>13039.483078789994</v>
      </c>
    </row>
    <row r="41" spans="2:10">
      <c r="B41" s="11" t="s">
        <v>41</v>
      </c>
      <c r="C41" s="24">
        <f t="shared" ref="C41:J41" si="12">C42+C43</f>
        <v>70254.081897883065</v>
      </c>
      <c r="D41" s="24">
        <f t="shared" si="12"/>
        <v>5977.8808585294119</v>
      </c>
      <c r="E41" s="24">
        <f t="shared" si="12"/>
        <v>8551.5104599999995</v>
      </c>
      <c r="F41" s="24">
        <f t="shared" si="12"/>
        <v>8939.2623562857152</v>
      </c>
      <c r="G41" s="43">
        <f t="shared" si="12"/>
        <v>216751.36724819057</v>
      </c>
      <c r="H41" s="43">
        <f t="shared" si="12"/>
        <v>20418.986457446768</v>
      </c>
      <c r="I41" s="43">
        <f t="shared" si="12"/>
        <v>22636.575512755902</v>
      </c>
      <c r="J41" s="43">
        <f t="shared" si="12"/>
        <v>24226.833677345188</v>
      </c>
    </row>
    <row r="42" spans="2:10">
      <c r="B42" s="9" t="s">
        <v>40</v>
      </c>
      <c r="C42" s="100">
        <v>52898.398191706598</v>
      </c>
      <c r="D42" s="25">
        <v>4425.1961700000002</v>
      </c>
      <c r="E42" s="25">
        <v>6871.5780199999999</v>
      </c>
      <c r="F42" s="80">
        <v>7281.5610800000004</v>
      </c>
      <c r="G42" s="105">
        <v>154065.83742552949</v>
      </c>
      <c r="H42" s="44">
        <v>13073.72254081621</v>
      </c>
      <c r="I42" s="44">
        <v>17182.675283812667</v>
      </c>
      <c r="J42" s="81">
        <v>18515.141829046068</v>
      </c>
    </row>
    <row r="43" spans="2:10">
      <c r="B43" s="11" t="s">
        <v>39</v>
      </c>
      <c r="C43" s="24">
        <f>C44+C45</f>
        <v>17355.683706176471</v>
      </c>
      <c r="D43" s="24">
        <f t="shared" ref="D43:J43" si="13">D44+D45</f>
        <v>1552.6846885294119</v>
      </c>
      <c r="E43" s="24">
        <f t="shared" si="13"/>
        <v>1679.93244</v>
      </c>
      <c r="F43" s="24">
        <f t="shared" si="13"/>
        <v>1657.7012762857144</v>
      </c>
      <c r="G43" s="43">
        <f t="shared" si="13"/>
        <v>62685.529822661061</v>
      </c>
      <c r="H43" s="43">
        <f t="shared" si="13"/>
        <v>7345.2639166305571</v>
      </c>
      <c r="I43" s="43">
        <f t="shared" si="13"/>
        <v>5453.9002289432356</v>
      </c>
      <c r="J43" s="43">
        <f t="shared" si="13"/>
        <v>5711.6918482991223</v>
      </c>
    </row>
    <row r="44" spans="2:10">
      <c r="B44" s="9" t="s">
        <v>38</v>
      </c>
      <c r="C44" s="100">
        <v>8240.1400861764705</v>
      </c>
      <c r="D44" s="25">
        <v>718.87729852941186</v>
      </c>
      <c r="E44" s="25">
        <v>688.71559000000002</v>
      </c>
      <c r="F44" s="80">
        <v>649.16412628571425</v>
      </c>
      <c r="G44" s="105">
        <v>11511.984510729935</v>
      </c>
      <c r="H44" s="44">
        <v>980.62911167999061</v>
      </c>
      <c r="I44" s="44">
        <v>1091.7910124513789</v>
      </c>
      <c r="J44" s="81">
        <v>1274.4702192344798</v>
      </c>
    </row>
    <row r="45" spans="2:10">
      <c r="B45" s="9" t="s">
        <v>37</v>
      </c>
      <c r="C45" s="100">
        <v>9115.5436200000004</v>
      </c>
      <c r="D45" s="25">
        <v>833.80739000000005</v>
      </c>
      <c r="E45" s="80">
        <v>991.21685000000002</v>
      </c>
      <c r="F45" s="80">
        <v>1008.53715</v>
      </c>
      <c r="G45" s="105">
        <v>51173.545311931128</v>
      </c>
      <c r="H45" s="81">
        <v>6364.6348049505668</v>
      </c>
      <c r="I45" s="81">
        <v>4362.1092164918564</v>
      </c>
      <c r="J45" s="81">
        <v>4437.221629064642</v>
      </c>
    </row>
    <row r="46" spans="2:10">
      <c r="B46" s="11" t="s">
        <v>36</v>
      </c>
      <c r="C46" s="24">
        <f>C47+C48</f>
        <v>6095.3799999999992</v>
      </c>
      <c r="D46" s="24">
        <f t="shared" ref="D46:J46" si="14">D47+D48</f>
        <v>546.98000000000013</v>
      </c>
      <c r="E46" s="24">
        <f t="shared" si="14"/>
        <v>464.85999999999996</v>
      </c>
      <c r="F46" s="24">
        <f t="shared" si="14"/>
        <v>452.12000000000006</v>
      </c>
      <c r="G46" s="43">
        <f>G47+G48</f>
        <v>7113349.7400000002</v>
      </c>
      <c r="H46" s="43">
        <f t="shared" si="14"/>
        <v>624056.98</v>
      </c>
      <c r="I46" s="43">
        <f t="shared" si="14"/>
        <v>570466.54000000015</v>
      </c>
      <c r="J46" s="43">
        <f t="shared" si="14"/>
        <v>574554.41</v>
      </c>
    </row>
    <row r="47" spans="2:10">
      <c r="B47" s="9" t="s">
        <v>35</v>
      </c>
      <c r="C47" s="25">
        <v>6095.3799999999992</v>
      </c>
      <c r="D47" s="25">
        <v>546.98000000000013</v>
      </c>
      <c r="E47" s="25">
        <v>464.85999999999996</v>
      </c>
      <c r="F47" s="100">
        <v>452.12000000000006</v>
      </c>
      <c r="G47" s="44">
        <v>7113349.7400000002</v>
      </c>
      <c r="H47" s="44">
        <v>624056.98</v>
      </c>
      <c r="I47" s="44">
        <v>570466.54000000015</v>
      </c>
      <c r="J47" s="105">
        <v>574554.41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56">
        <v>0</v>
      </c>
      <c r="H48" s="56">
        <v>0</v>
      </c>
      <c r="I48" s="56">
        <v>0</v>
      </c>
      <c r="J48" s="56">
        <v>0</v>
      </c>
    </row>
    <row r="49" spans="2:10">
      <c r="B49" s="69" t="s">
        <v>81</v>
      </c>
      <c r="C49" s="24">
        <f>C22+C30+C34+C41+C46</f>
        <v>2222885.4621998831</v>
      </c>
      <c r="D49" s="24">
        <f t="shared" ref="D49:I49" si="15">D22+D30+D34+D41+D46</f>
        <v>199343.06758152938</v>
      </c>
      <c r="E49" s="24">
        <f>E22+E30+E34+E41+E46</f>
        <v>230018.05618999997</v>
      </c>
      <c r="F49" s="24">
        <f>F22+F30+F34+F41+F46</f>
        <v>241953.4168362857</v>
      </c>
      <c r="G49" s="45">
        <f>G22+G30+G34+G41+G46</f>
        <v>92025770.636570588</v>
      </c>
      <c r="H49" s="45">
        <f t="shared" si="15"/>
        <v>8441196.134176854</v>
      </c>
      <c r="I49" s="45">
        <f t="shared" si="15"/>
        <v>8612884.9922662023</v>
      </c>
      <c r="J49" s="45">
        <f>J22+J30+J34+J41+J46</f>
        <v>8930903.0507948305</v>
      </c>
    </row>
    <row r="50" spans="2:10">
      <c r="B50" s="69" t="s">
        <v>33</v>
      </c>
      <c r="C50" s="24">
        <f>C18+C22+C30+C34+C41+C46</f>
        <v>2225910.007999883</v>
      </c>
      <c r="D50" s="24">
        <f t="shared" ref="D50:J50" si="16">D18+D22+D30+D34+D41+D46</f>
        <v>199610.98931152938</v>
      </c>
      <c r="E50" s="24">
        <f t="shared" si="16"/>
        <v>230298.88850999996</v>
      </c>
      <c r="F50" s="24">
        <f t="shared" si="16"/>
        <v>242250.1750962857</v>
      </c>
      <c r="G50" s="45">
        <f>G18+G22+G30+G34+G41+G46</f>
        <v>293413452.90164626</v>
      </c>
      <c r="H50" s="45">
        <f t="shared" si="16"/>
        <v>25512171.130243182</v>
      </c>
      <c r="I50" s="45">
        <f t="shared" si="16"/>
        <v>28449826.95942637</v>
      </c>
      <c r="J50" s="45">
        <f t="shared" si="16"/>
        <v>27663605.194677379</v>
      </c>
    </row>
    <row r="51" spans="2:10">
      <c r="B51" s="69" t="s">
        <v>32</v>
      </c>
      <c r="C51" s="24">
        <f>C18+C22+C30+C34+C41</f>
        <v>2219814.6279998831</v>
      </c>
      <c r="D51" s="24">
        <f t="shared" ref="D51:J51" si="17">D18+D22+D30+D34+D41</f>
        <v>199064.00931152937</v>
      </c>
      <c r="E51" s="24">
        <f t="shared" si="17"/>
        <v>229834.02850999997</v>
      </c>
      <c r="F51" s="24">
        <f t="shared" si="17"/>
        <v>241798.05509628571</v>
      </c>
      <c r="G51" s="45">
        <f>G18+G22+G30+G34+G41</f>
        <v>286300103.16164625</v>
      </c>
      <c r="H51" s="45">
        <f t="shared" si="17"/>
        <v>24888114.150243182</v>
      </c>
      <c r="I51" s="45">
        <f t="shared" si="17"/>
        <v>27879360.41942637</v>
      </c>
      <c r="J51" s="45">
        <f t="shared" si="17"/>
        <v>27089050.784677379</v>
      </c>
    </row>
    <row r="52" spans="2:10">
      <c r="B52" s="136"/>
      <c r="C52" s="136"/>
      <c r="D52" s="136"/>
      <c r="E52" s="136"/>
      <c r="F52" s="136"/>
      <c r="G52" s="136"/>
      <c r="H52" s="136"/>
      <c r="I52" s="136"/>
      <c r="J52" s="136"/>
    </row>
    <row r="53" spans="2:10">
      <c r="B53" s="122" t="s">
        <v>31</v>
      </c>
      <c r="C53" s="122"/>
      <c r="D53" s="122"/>
      <c r="E53" s="122"/>
      <c r="F53" s="122"/>
      <c r="G53" s="122"/>
      <c r="H53" s="122"/>
      <c r="I53" s="122"/>
      <c r="J53" s="122"/>
    </row>
    <row r="54" spans="2:10">
      <c r="B54" s="129"/>
      <c r="C54" s="129" t="s">
        <v>30</v>
      </c>
      <c r="D54" s="129"/>
      <c r="E54" s="129"/>
      <c r="F54" s="129"/>
      <c r="G54" s="124" t="s">
        <v>29</v>
      </c>
      <c r="H54" s="124"/>
      <c r="I54" s="124"/>
      <c r="J54" s="124"/>
    </row>
    <row r="55" spans="2:10" ht="12.75" customHeight="1">
      <c r="B55" s="129"/>
      <c r="C55" s="125" t="s">
        <v>162</v>
      </c>
      <c r="D55" s="127" t="s">
        <v>175</v>
      </c>
      <c r="E55" s="107">
        <v>2025</v>
      </c>
      <c r="F55" s="107">
        <v>2025</v>
      </c>
      <c r="G55" s="125" t="s">
        <v>162</v>
      </c>
      <c r="H55" s="127" t="s">
        <v>175</v>
      </c>
      <c r="I55" s="107">
        <v>2025</v>
      </c>
      <c r="J55" s="107">
        <v>2025</v>
      </c>
    </row>
    <row r="56" spans="2:10" ht="25.5">
      <c r="B56" s="129"/>
      <c r="C56" s="126"/>
      <c r="D56" s="128"/>
      <c r="E56" s="107" t="s">
        <v>173</v>
      </c>
      <c r="F56" s="107" t="s">
        <v>176</v>
      </c>
      <c r="G56" s="126"/>
      <c r="H56" s="128"/>
      <c r="I56" s="107" t="s">
        <v>173</v>
      </c>
      <c r="J56" s="107" t="s">
        <v>176</v>
      </c>
    </row>
    <row r="57" spans="2:10">
      <c r="B57" s="129"/>
      <c r="C57" s="77">
        <v>1</v>
      </c>
      <c r="D57" s="77">
        <v>2</v>
      </c>
      <c r="E57" s="77">
        <v>3</v>
      </c>
      <c r="F57" s="77">
        <v>4</v>
      </c>
      <c r="G57" s="77">
        <v>1</v>
      </c>
      <c r="H57" s="77">
        <v>2</v>
      </c>
      <c r="I57" s="77">
        <v>3</v>
      </c>
      <c r="J57" s="77">
        <v>4</v>
      </c>
    </row>
    <row r="58" spans="2:10">
      <c r="B58" s="71" t="s">
        <v>28</v>
      </c>
      <c r="C58" s="6"/>
      <c r="D58" s="6"/>
      <c r="E58" s="6"/>
      <c r="F58" s="6"/>
      <c r="G58" s="47"/>
      <c r="H58" s="47"/>
      <c r="I58" s="47"/>
      <c r="J58" s="47"/>
    </row>
    <row r="59" spans="2:10">
      <c r="B59" s="13" t="s">
        <v>27</v>
      </c>
      <c r="C59" s="3">
        <f>C60+C61</f>
        <v>1756976.9148700004</v>
      </c>
      <c r="D59" s="3">
        <f t="shared" ref="D59" si="18">D60+D61</f>
        <v>154876.79860999994</v>
      </c>
      <c r="E59" s="3">
        <f t="shared" ref="E59:I59" si="19">E60+E61</f>
        <v>181008.61125000002</v>
      </c>
      <c r="F59" s="3">
        <f>F61+F60</f>
        <v>190876.05305000002</v>
      </c>
      <c r="G59" s="48">
        <f t="shared" si="19"/>
        <v>39206220.764270872</v>
      </c>
      <c r="H59" s="48">
        <f t="shared" si="19"/>
        <v>3532243.4549447708</v>
      </c>
      <c r="I59" s="48">
        <f t="shared" si="19"/>
        <v>3618113.9114023452</v>
      </c>
      <c r="J59" s="3">
        <f>J61+J60</f>
        <v>3928495.7854191</v>
      </c>
    </row>
    <row r="60" spans="2:10">
      <c r="B60" s="9" t="s">
        <v>26</v>
      </c>
      <c r="C60" s="96">
        <v>110801.96127999997</v>
      </c>
      <c r="D60" s="96">
        <v>9126.5769999999975</v>
      </c>
      <c r="E60" s="96">
        <v>10469.494989999999</v>
      </c>
      <c r="F60" s="96">
        <v>10981.410309999999</v>
      </c>
      <c r="G60" s="86">
        <v>7207439.0661689993</v>
      </c>
      <c r="H60" s="86">
        <v>657333.42444005969</v>
      </c>
      <c r="I60" s="86">
        <v>633733.366812633</v>
      </c>
      <c r="J60" s="86">
        <v>687557.11788799998</v>
      </c>
    </row>
    <row r="61" spans="2:10">
      <c r="B61" s="9" t="s">
        <v>25</v>
      </c>
      <c r="C61" s="96">
        <v>1646174.9535900005</v>
      </c>
      <c r="D61" s="96">
        <v>145750.22160999995</v>
      </c>
      <c r="E61" s="96">
        <v>170539.11626000001</v>
      </c>
      <c r="F61" s="96">
        <v>179894.64274000001</v>
      </c>
      <c r="G61" s="86">
        <v>31998781.698101874</v>
      </c>
      <c r="H61" s="86">
        <v>2874910.030504711</v>
      </c>
      <c r="I61" s="86">
        <v>2984380.5445897123</v>
      </c>
      <c r="J61" s="86">
        <v>3240938.6675311001</v>
      </c>
    </row>
    <row r="62" spans="2:10" ht="25.5">
      <c r="B62" s="13" t="s">
        <v>24</v>
      </c>
      <c r="C62" s="3">
        <f t="shared" ref="C62:I62" si="20">C63+C64</f>
        <v>47478.089869999996</v>
      </c>
      <c r="D62" s="3">
        <f t="shared" si="20"/>
        <v>4259.89858</v>
      </c>
      <c r="E62" s="3">
        <f t="shared" si="20"/>
        <v>3755.3681499999998</v>
      </c>
      <c r="F62" s="3">
        <f>F64+F63</f>
        <v>3803.4150399999999</v>
      </c>
      <c r="G62" s="48">
        <f t="shared" si="20"/>
        <v>131858132.55425632</v>
      </c>
      <c r="H62" s="48">
        <f t="shared" si="20"/>
        <v>11281097.830101173</v>
      </c>
      <c r="I62" s="48">
        <f t="shared" si="20"/>
        <v>13654297.88314612</v>
      </c>
      <c r="J62" s="48">
        <f>J64+J63</f>
        <v>13199799.11203846</v>
      </c>
    </row>
    <row r="63" spans="2:10">
      <c r="B63" s="4" t="s">
        <v>23</v>
      </c>
      <c r="C63" s="96">
        <v>13056.369609999998</v>
      </c>
      <c r="D63" s="96">
        <v>1152.1854000000001</v>
      </c>
      <c r="E63" s="96">
        <v>853.79737999999998</v>
      </c>
      <c r="F63" s="96">
        <v>872.07965999999999</v>
      </c>
      <c r="G63" s="85">
        <v>69086996.115160078</v>
      </c>
      <c r="H63" s="85">
        <v>5801815.3688607877</v>
      </c>
      <c r="I63" s="86">
        <v>7091903.2129626591</v>
      </c>
      <c r="J63" s="85">
        <v>6840494.3019356262</v>
      </c>
    </row>
    <row r="64" spans="2:10">
      <c r="B64" s="4" t="s">
        <v>22</v>
      </c>
      <c r="C64" s="96">
        <v>34421.720260000002</v>
      </c>
      <c r="D64" s="96">
        <v>3107.7131800000002</v>
      </c>
      <c r="E64" s="96">
        <v>2901.5707699999998</v>
      </c>
      <c r="F64" s="96">
        <v>2931.33538</v>
      </c>
      <c r="G64" s="85">
        <v>62771136.439096242</v>
      </c>
      <c r="H64" s="85">
        <v>5479282.4612403857</v>
      </c>
      <c r="I64" s="110">
        <v>6562394.6701834612</v>
      </c>
      <c r="J64" s="85">
        <v>6359304.8101028344</v>
      </c>
    </row>
    <row r="65" spans="2:10">
      <c r="B65" s="71" t="s">
        <v>21</v>
      </c>
      <c r="C65" s="12"/>
      <c r="D65" s="12"/>
      <c r="E65" s="6"/>
      <c r="F65" s="6"/>
      <c r="G65" s="49"/>
      <c r="H65" s="49"/>
      <c r="I65" s="47"/>
      <c r="J65" s="47"/>
    </row>
    <row r="66" spans="2:10">
      <c r="B66" s="9" t="s">
        <v>20</v>
      </c>
      <c r="C66" s="3">
        <f t="shared" ref="C66:I66" si="21">C67+C68+C69</f>
        <v>60308.107909999999</v>
      </c>
      <c r="D66" s="3">
        <f>D67+D68+D69</f>
        <v>5545.0414299999993</v>
      </c>
      <c r="E66" s="3">
        <f t="shared" si="21"/>
        <v>4395.4752200000003</v>
      </c>
      <c r="F66" s="3">
        <f>F69+F68+F67</f>
        <v>4661.98081</v>
      </c>
      <c r="G66" s="48">
        <f t="shared" si="21"/>
        <v>3063076.8046923336</v>
      </c>
      <c r="H66" s="48">
        <f t="shared" si="21"/>
        <v>285505.83532817225</v>
      </c>
      <c r="I66" s="48">
        <f t="shared" si="21"/>
        <v>230952.10709357657</v>
      </c>
      <c r="J66" s="48">
        <f>J69+J68+J67</f>
        <v>251642.77402531254</v>
      </c>
    </row>
    <row r="67" spans="2:10">
      <c r="B67" s="9" t="s">
        <v>19</v>
      </c>
      <c r="C67" s="97">
        <v>97.250919999999994</v>
      </c>
      <c r="D67" s="31">
        <v>8.3182600000000004</v>
      </c>
      <c r="E67" s="31">
        <v>6.6888899999999998</v>
      </c>
      <c r="F67" s="97">
        <v>7.1164500000000004</v>
      </c>
      <c r="G67" s="85">
        <v>5083.8568046200999</v>
      </c>
      <c r="H67" s="85">
        <v>444.25601815600004</v>
      </c>
      <c r="I67" s="85">
        <v>368.81415156399999</v>
      </c>
      <c r="J67" s="85">
        <v>403.87887344699988</v>
      </c>
    </row>
    <row r="68" spans="2:10">
      <c r="B68" s="9" t="s">
        <v>18</v>
      </c>
      <c r="C68" s="97">
        <v>59965.700270000001</v>
      </c>
      <c r="D68" s="31">
        <v>5515.2329499999996</v>
      </c>
      <c r="E68" s="108">
        <v>4370.9011899999996</v>
      </c>
      <c r="F68" s="97">
        <v>4636.3354399999998</v>
      </c>
      <c r="G68" s="85">
        <v>3046987.4903660803</v>
      </c>
      <c r="H68" s="85">
        <v>284076.14749803627</v>
      </c>
      <c r="I68" s="108">
        <v>229713.38452498557</v>
      </c>
      <c r="J68" s="85">
        <v>250321.45432638456</v>
      </c>
    </row>
    <row r="69" spans="2:10">
      <c r="B69" s="9" t="s">
        <v>17</v>
      </c>
      <c r="C69" s="97">
        <v>245.15671999999998</v>
      </c>
      <c r="D69" s="31">
        <v>21.490220000000001</v>
      </c>
      <c r="E69" s="31">
        <v>17.88514</v>
      </c>
      <c r="F69" s="92">
        <v>18.528919999999999</v>
      </c>
      <c r="G69" s="85">
        <v>11005.457521633225</v>
      </c>
      <c r="H69" s="32">
        <v>985.43181197999616</v>
      </c>
      <c r="I69" s="32">
        <v>869.90841702700004</v>
      </c>
      <c r="J69" s="108">
        <v>917.44082548099993</v>
      </c>
    </row>
    <row r="70" spans="2:10" s="19" customFormat="1">
      <c r="B70" s="11" t="s">
        <v>16</v>
      </c>
      <c r="C70" s="3">
        <f t="shared" ref="C70:H70" si="22">C71+C72</f>
        <v>3.5807200000000003</v>
      </c>
      <c r="D70" s="3">
        <f t="shared" si="22"/>
        <v>0.29334000000000005</v>
      </c>
      <c r="E70" s="3">
        <f>E71+E72</f>
        <v>0.12229999999999999</v>
      </c>
      <c r="F70" s="3">
        <f>F72+F71</f>
        <v>0.14745999999999998</v>
      </c>
      <c r="G70" s="48">
        <f t="shared" si="22"/>
        <v>37.447693551000008</v>
      </c>
      <c r="H70" s="48">
        <f t="shared" si="22"/>
        <v>3.2917468849999998</v>
      </c>
      <c r="I70" s="48">
        <f>I71+I72</f>
        <v>1.5552933939999998</v>
      </c>
      <c r="J70" s="48">
        <f>J72+J71</f>
        <v>2.2696166469999999</v>
      </c>
    </row>
    <row r="71" spans="2:10" s="61" customFormat="1">
      <c r="B71" s="18" t="s">
        <v>15</v>
      </c>
      <c r="C71" s="104">
        <v>3.3260800000000001</v>
      </c>
      <c r="D71" s="62">
        <v>0.28011000000000003</v>
      </c>
      <c r="E71" s="96">
        <v>9.74E-2</v>
      </c>
      <c r="F71" s="96">
        <v>0.12576999999999999</v>
      </c>
      <c r="G71" s="88">
        <v>34.924696182000005</v>
      </c>
      <c r="H71" s="88">
        <v>3.1646615849999997</v>
      </c>
      <c r="I71" s="86">
        <v>1.2202583939999998</v>
      </c>
      <c r="J71" s="86">
        <v>1.9953592469999999</v>
      </c>
    </row>
    <row r="72" spans="2:10">
      <c r="B72" s="9" t="s">
        <v>14</v>
      </c>
      <c r="C72" s="96">
        <v>0.25463999999999998</v>
      </c>
      <c r="D72" s="29">
        <v>1.323E-2</v>
      </c>
      <c r="E72" s="29">
        <v>2.4899999999999999E-2</v>
      </c>
      <c r="F72" s="109">
        <v>2.1690000000000001E-2</v>
      </c>
      <c r="G72" s="106">
        <v>2.522997369</v>
      </c>
      <c r="H72" s="50">
        <v>0.12708530000000001</v>
      </c>
      <c r="I72" s="76">
        <v>0.33503500000000003</v>
      </c>
      <c r="J72" s="110">
        <v>0.27425739999999998</v>
      </c>
    </row>
    <row r="73" spans="2:10">
      <c r="B73" s="10" t="s">
        <v>13</v>
      </c>
      <c r="C73" s="3">
        <f t="shared" ref="C73:J73" si="23">C74</f>
        <v>11640.55</v>
      </c>
      <c r="D73" s="3">
        <f t="shared" si="23"/>
        <v>1227.3</v>
      </c>
      <c r="E73" s="3">
        <f t="shared" si="23"/>
        <v>1034.9600000000003</v>
      </c>
      <c r="F73" s="3">
        <f t="shared" si="23"/>
        <v>1084.3399999999999</v>
      </c>
      <c r="G73" s="48">
        <f t="shared" si="23"/>
        <v>296622.11</v>
      </c>
      <c r="H73" s="48">
        <f t="shared" si="23"/>
        <v>31480.240000000002</v>
      </c>
      <c r="I73" s="48">
        <f t="shared" si="23"/>
        <v>26355.580000000005</v>
      </c>
      <c r="J73" s="48">
        <f t="shared" si="23"/>
        <v>29379.360000000011</v>
      </c>
    </row>
    <row r="74" spans="2:10" s="8" customFormat="1">
      <c r="B74" s="9" t="s">
        <v>12</v>
      </c>
      <c r="C74" s="29">
        <v>11640.55</v>
      </c>
      <c r="D74" s="29">
        <v>1227.3</v>
      </c>
      <c r="E74" s="29">
        <v>1034.9600000000003</v>
      </c>
      <c r="F74" s="29">
        <v>1084.3399999999999</v>
      </c>
      <c r="G74" s="44">
        <v>296622.11</v>
      </c>
      <c r="H74" s="44">
        <v>31480.240000000002</v>
      </c>
      <c r="I74" s="44">
        <v>26355.580000000005</v>
      </c>
      <c r="J74" s="44">
        <v>29379.360000000011</v>
      </c>
    </row>
    <row r="75" spans="2:10" s="8" customFormat="1">
      <c r="B75" s="74"/>
      <c r="C75" s="75"/>
      <c r="D75" s="75"/>
      <c r="E75" s="75"/>
      <c r="F75" s="75"/>
      <c r="G75" s="55"/>
      <c r="H75" s="55"/>
      <c r="I75" s="55"/>
      <c r="J75" s="55"/>
    </row>
    <row r="76" spans="2:10" s="8" customFormat="1">
      <c r="B76" s="123"/>
      <c r="C76" s="123"/>
      <c r="D76" s="123"/>
      <c r="E76" s="123"/>
      <c r="F76" s="123"/>
    </row>
    <row r="77" spans="2:10">
      <c r="B77" s="122" t="s">
        <v>11</v>
      </c>
      <c r="C77" s="122"/>
      <c r="D77" s="122"/>
      <c r="E77" s="122"/>
      <c r="F77" s="122"/>
      <c r="G77" s="1"/>
      <c r="H77" s="1"/>
      <c r="I77" s="1"/>
      <c r="J77" s="1"/>
    </row>
    <row r="78" spans="2:10" ht="12.75" customHeight="1">
      <c r="B78" s="129"/>
      <c r="C78" s="129" t="s">
        <v>163</v>
      </c>
      <c r="D78" s="127" t="s">
        <v>175</v>
      </c>
      <c r="E78" s="107">
        <v>2025</v>
      </c>
      <c r="F78" s="112">
        <v>2025</v>
      </c>
      <c r="G78" s="1"/>
      <c r="H78" s="1"/>
      <c r="I78" s="1"/>
      <c r="J78" s="1"/>
    </row>
    <row r="79" spans="2:10">
      <c r="B79" s="129"/>
      <c r="C79" s="129"/>
      <c r="D79" s="128"/>
      <c r="E79" s="107" t="s">
        <v>173</v>
      </c>
      <c r="F79" s="112" t="s">
        <v>176</v>
      </c>
      <c r="G79" s="113"/>
      <c r="H79" s="113"/>
      <c r="I79" s="113"/>
      <c r="J79" s="113"/>
    </row>
    <row r="80" spans="2:10">
      <c r="B80" s="129"/>
      <c r="C80" s="77">
        <v>1</v>
      </c>
      <c r="D80" s="77">
        <v>2</v>
      </c>
      <c r="E80" s="77">
        <v>3</v>
      </c>
      <c r="F80" s="112">
        <v>4</v>
      </c>
      <c r="G80" s="113"/>
      <c r="H80" s="113"/>
      <c r="I80" s="113"/>
      <c r="J80" s="113"/>
    </row>
    <row r="81" spans="2:10">
      <c r="B81" s="71" t="s">
        <v>10</v>
      </c>
      <c r="C81" s="6"/>
      <c r="D81" s="6"/>
      <c r="E81" s="6"/>
      <c r="F81" s="6"/>
      <c r="G81" s="114"/>
      <c r="H81" s="114"/>
      <c r="I81" s="113"/>
      <c r="J81" s="113"/>
    </row>
    <row r="82" spans="2:10">
      <c r="B82" s="64" t="s">
        <v>9</v>
      </c>
      <c r="C82" s="3">
        <f>C83+C84</f>
        <v>11006.97107</v>
      </c>
      <c r="D82" s="3">
        <f>D83+D84</f>
        <v>10878.00333</v>
      </c>
      <c r="E82" s="3">
        <f>E83+E84</f>
        <v>11381.992850000001</v>
      </c>
      <c r="F82" s="3">
        <f>F84+F83</f>
        <v>11411.686459999999</v>
      </c>
      <c r="G82" s="115"/>
      <c r="H82" s="115"/>
      <c r="I82" s="113"/>
      <c r="J82" s="113"/>
    </row>
    <row r="83" spans="2:10">
      <c r="B83" s="4" t="s">
        <v>8</v>
      </c>
      <c r="C83" s="98">
        <v>1098.8468600000001</v>
      </c>
      <c r="D83" s="78">
        <v>1068.8965499999999</v>
      </c>
      <c r="E83" s="31">
        <v>1133.9049500000001</v>
      </c>
      <c r="F83" s="97">
        <v>1140.1842099999999</v>
      </c>
      <c r="G83" s="115"/>
      <c r="H83" s="115"/>
      <c r="I83" s="113"/>
      <c r="J83" s="113"/>
    </row>
    <row r="84" spans="2:10">
      <c r="B84" s="4" t="s">
        <v>7</v>
      </c>
      <c r="C84" s="98">
        <v>9908.1242099999999</v>
      </c>
      <c r="D84" s="78">
        <v>9809.1067800000001</v>
      </c>
      <c r="E84" s="78">
        <v>10248.0879</v>
      </c>
      <c r="F84" s="97">
        <v>10271.50225</v>
      </c>
      <c r="G84" s="115"/>
      <c r="H84" s="115"/>
      <c r="I84" s="113"/>
      <c r="J84" s="113"/>
    </row>
    <row r="85" spans="2:10">
      <c r="B85" s="63" t="s">
        <v>6</v>
      </c>
      <c r="C85" s="3">
        <f t="shared" ref="C85:E85" si="24">C86+C87</f>
        <v>13401.4594</v>
      </c>
      <c r="D85" s="3">
        <f t="shared" si="24"/>
        <v>15503.379489999999</v>
      </c>
      <c r="E85" s="3">
        <f t="shared" si="24"/>
        <v>16180.40308</v>
      </c>
      <c r="F85" s="3">
        <f>F87+F86</f>
        <v>17710.948039999999</v>
      </c>
      <c r="G85" s="115"/>
      <c r="H85" s="115"/>
      <c r="I85" s="113"/>
      <c r="J85" s="113"/>
    </row>
    <row r="86" spans="2:10">
      <c r="B86" s="5" t="s">
        <v>5</v>
      </c>
      <c r="C86" s="98">
        <v>8678.4398199999996</v>
      </c>
      <c r="D86" s="78">
        <v>11439.313529999999</v>
      </c>
      <c r="E86" s="37">
        <v>11478.95385</v>
      </c>
      <c r="F86" s="98">
        <v>12993.664409999999</v>
      </c>
      <c r="G86" s="115"/>
      <c r="H86" s="115"/>
      <c r="I86" s="113"/>
      <c r="J86" s="113"/>
    </row>
    <row r="87" spans="2:10">
      <c r="B87" s="5" t="s">
        <v>4</v>
      </c>
      <c r="C87" s="98">
        <v>4723.0195800000001</v>
      </c>
      <c r="D87" s="78">
        <v>4064.0659599999999</v>
      </c>
      <c r="E87" s="78">
        <v>4701.4492300000002</v>
      </c>
      <c r="F87" s="98">
        <v>4717.2836299999999</v>
      </c>
      <c r="G87" s="115"/>
      <c r="H87" s="115"/>
      <c r="I87" s="113"/>
      <c r="J87" s="113"/>
    </row>
    <row r="88" spans="2:10">
      <c r="B88" s="16" t="s">
        <v>78</v>
      </c>
      <c r="C88" s="3">
        <f t="shared" ref="C88:D88" si="25">C89+C90</f>
        <v>2.5588499999999996</v>
      </c>
      <c r="D88" s="3">
        <f t="shared" si="25"/>
        <v>2.5567500000000001</v>
      </c>
      <c r="E88" s="3">
        <f>E89+E90</f>
        <v>2.4867900000000001</v>
      </c>
      <c r="F88" s="3">
        <f>F89+F90</f>
        <v>2.4960899999999997</v>
      </c>
      <c r="G88" s="115"/>
      <c r="H88" s="115"/>
      <c r="I88" s="113"/>
      <c r="J88" s="113"/>
    </row>
    <row r="89" spans="2:10">
      <c r="B89" s="4" t="s">
        <v>79</v>
      </c>
      <c r="C89" s="103">
        <v>2.1966899999999998</v>
      </c>
      <c r="D89" s="91">
        <v>2.2064699999999999</v>
      </c>
      <c r="E89" s="34">
        <v>2.12147</v>
      </c>
      <c r="F89" s="97">
        <v>2.1288399999999998</v>
      </c>
      <c r="G89" s="115"/>
      <c r="H89" s="115"/>
      <c r="I89" s="113"/>
      <c r="J89" s="113"/>
    </row>
    <row r="90" spans="2:10">
      <c r="B90" s="4" t="s">
        <v>3</v>
      </c>
      <c r="C90" s="103">
        <v>0.36215999999999998</v>
      </c>
      <c r="D90" s="92">
        <v>0.35027999999999998</v>
      </c>
      <c r="E90" s="31">
        <v>0.36531999999999998</v>
      </c>
      <c r="F90" s="97">
        <v>0.36725000000000002</v>
      </c>
      <c r="G90" s="115"/>
      <c r="H90" s="115"/>
      <c r="I90" s="113"/>
      <c r="J90" s="113"/>
    </row>
    <row r="91" spans="2:10">
      <c r="B91" s="11" t="s">
        <v>2</v>
      </c>
      <c r="C91" s="102">
        <v>14.81883</v>
      </c>
      <c r="D91" s="79">
        <v>14.50704</v>
      </c>
      <c r="E91" s="20">
        <v>14.599449999999999</v>
      </c>
      <c r="F91" s="102">
        <v>14.645659999999999</v>
      </c>
      <c r="G91" s="115"/>
      <c r="H91" s="115"/>
      <c r="I91" s="113"/>
      <c r="J91" s="113"/>
    </row>
    <row r="92" spans="2:10">
      <c r="B92" s="16" t="s">
        <v>1</v>
      </c>
      <c r="C92" s="102">
        <v>110.98051</v>
      </c>
      <c r="D92" s="79">
        <v>95.092650000000006</v>
      </c>
      <c r="E92" s="20">
        <v>121.24448</v>
      </c>
      <c r="F92" s="102">
        <v>123.16825</v>
      </c>
      <c r="G92" s="115"/>
      <c r="H92" s="115"/>
      <c r="I92" s="113"/>
      <c r="J92" s="113"/>
    </row>
    <row r="93" spans="2:10">
      <c r="B93" s="11" t="s">
        <v>0</v>
      </c>
      <c r="C93" s="102">
        <v>67.180390000000003</v>
      </c>
      <c r="D93" s="79">
        <v>64.312430000000006</v>
      </c>
      <c r="E93" s="20">
        <v>60.953949999999999</v>
      </c>
      <c r="F93" s="102">
        <v>60.734650000000002</v>
      </c>
      <c r="G93" s="115"/>
      <c r="H93" s="115"/>
      <c r="I93" s="113"/>
      <c r="J93" s="113"/>
    </row>
    <row r="94" spans="2:10">
      <c r="B94" s="11" t="s">
        <v>70</v>
      </c>
      <c r="C94" s="102">
        <v>6579.2951700000003</v>
      </c>
      <c r="D94" s="79">
        <v>6168.5159199999998</v>
      </c>
      <c r="E94" s="79">
        <v>7090.6590800000004</v>
      </c>
      <c r="F94" s="102">
        <v>7175.2506400000002</v>
      </c>
      <c r="G94" s="115"/>
      <c r="H94" s="115"/>
      <c r="I94" s="113"/>
      <c r="J94" s="113"/>
    </row>
    <row r="95" spans="2:10">
      <c r="B95" s="134"/>
      <c r="C95" s="134"/>
      <c r="D95" s="134"/>
      <c r="E95" s="134"/>
      <c r="F95" s="135"/>
      <c r="G95" s="113"/>
      <c r="H95" s="113"/>
      <c r="I95" s="1"/>
      <c r="J95" s="1"/>
    </row>
    <row r="96" spans="2:10">
      <c r="B96" s="122" t="s">
        <v>94</v>
      </c>
      <c r="C96" s="122"/>
      <c r="D96" s="122"/>
      <c r="E96" s="122"/>
      <c r="F96" s="122"/>
      <c r="G96" s="113"/>
      <c r="H96" s="113"/>
      <c r="I96" s="1"/>
      <c r="J96" s="1"/>
    </row>
    <row r="97" spans="2:10" ht="24.75" customHeight="1">
      <c r="B97" s="111"/>
      <c r="C97" s="130" t="s">
        <v>95</v>
      </c>
      <c r="D97" s="130"/>
      <c r="E97" s="130"/>
      <c r="F97" s="130"/>
      <c r="G97" s="113"/>
      <c r="H97" s="113"/>
      <c r="I97" s="1"/>
      <c r="J97" s="1"/>
    </row>
    <row r="98" spans="2:10">
      <c r="B98" s="133"/>
      <c r="C98" s="133" t="s">
        <v>30</v>
      </c>
      <c r="D98" s="133"/>
      <c r="E98" s="133" t="s">
        <v>29</v>
      </c>
      <c r="F98" s="133"/>
      <c r="G98" s="116"/>
      <c r="H98" s="116"/>
      <c r="I98" s="1"/>
      <c r="J98" s="1"/>
    </row>
    <row r="99" spans="2:10" ht="12.75" customHeight="1">
      <c r="B99" s="133"/>
      <c r="C99" s="112">
        <v>2025</v>
      </c>
      <c r="D99" s="112">
        <v>2025</v>
      </c>
      <c r="E99" s="112">
        <v>2025</v>
      </c>
      <c r="F99" s="112">
        <v>2025</v>
      </c>
      <c r="G99" s="137"/>
      <c r="H99" s="137"/>
      <c r="I99" s="1"/>
      <c r="J99" s="1"/>
    </row>
    <row r="100" spans="2:10" s="21" customFormat="1">
      <c r="B100" s="133"/>
      <c r="C100" s="112" t="s">
        <v>173</v>
      </c>
      <c r="D100" s="112" t="s">
        <v>176</v>
      </c>
      <c r="E100" s="112" t="s">
        <v>173</v>
      </c>
      <c r="F100" s="112" t="s">
        <v>176</v>
      </c>
      <c r="G100" s="137"/>
      <c r="H100" s="137"/>
    </row>
    <row r="101" spans="2:10" s="21" customFormat="1">
      <c r="B101" s="11" t="s">
        <v>96</v>
      </c>
      <c r="C101" s="24">
        <f t="shared" ref="C101" si="26">C102+C105</f>
        <v>136.03635</v>
      </c>
      <c r="D101" s="24">
        <f t="shared" ref="D101" si="27">D102+D105</f>
        <v>145.70319999999998</v>
      </c>
      <c r="E101" s="45">
        <f>E102+E105</f>
        <v>10212.080783993628</v>
      </c>
      <c r="F101" s="45">
        <f>F102+F105</f>
        <v>10097.166434587783</v>
      </c>
      <c r="G101" s="115"/>
      <c r="H101" s="115"/>
      <c r="I101" s="95"/>
    </row>
    <row r="102" spans="2:10" s="21" customFormat="1">
      <c r="B102" s="11" t="s">
        <v>97</v>
      </c>
      <c r="C102" s="24">
        <f t="shared" ref="C102" si="28">C103+C104</f>
        <v>87.552329999999998</v>
      </c>
      <c r="D102" s="24">
        <f t="shared" ref="D102" si="29">D103+D104</f>
        <v>91.238779999999991</v>
      </c>
      <c r="E102" s="45">
        <f t="shared" ref="E102" si="30">E103+E104</f>
        <v>7821.2372852884146</v>
      </c>
      <c r="F102" s="45">
        <f t="shared" ref="F102" si="31">F103+F104</f>
        <v>7694.644471922973</v>
      </c>
      <c r="G102" s="115"/>
      <c r="H102" s="115"/>
      <c r="I102" s="95"/>
    </row>
    <row r="103" spans="2:10">
      <c r="B103" s="9" t="s">
        <v>98</v>
      </c>
      <c r="C103" s="54">
        <v>36.094259999999998</v>
      </c>
      <c r="D103" s="54">
        <v>38.349229999999999</v>
      </c>
      <c r="E103" s="52">
        <v>2547.4464389079535</v>
      </c>
      <c r="F103" s="52">
        <v>2670.7464299618932</v>
      </c>
      <c r="G103" s="115"/>
      <c r="H103" s="115"/>
      <c r="I103" s="95"/>
      <c r="J103" s="1"/>
    </row>
    <row r="104" spans="2:10">
      <c r="B104" s="9" t="s">
        <v>99</v>
      </c>
      <c r="C104" s="54">
        <v>51.458069999999999</v>
      </c>
      <c r="D104" s="54">
        <v>52.88955</v>
      </c>
      <c r="E104" s="52">
        <v>5273.7908463804615</v>
      </c>
      <c r="F104" s="52">
        <v>5023.8980419610798</v>
      </c>
      <c r="G104" s="115"/>
      <c r="H104" s="115"/>
      <c r="I104" s="95"/>
      <c r="J104" s="1"/>
    </row>
    <row r="105" spans="2:10">
      <c r="B105" s="11" t="s">
        <v>7</v>
      </c>
      <c r="C105" s="24">
        <f t="shared" ref="C105:D105" si="32">C106+C107</f>
        <v>48.484020000000001</v>
      </c>
      <c r="D105" s="24">
        <f t="shared" si="32"/>
        <v>54.464419999999997</v>
      </c>
      <c r="E105" s="45">
        <f t="shared" ref="E105:F105" si="33">E106+E107</f>
        <v>2390.8434987052128</v>
      </c>
      <c r="F105" s="45">
        <f t="shared" si="33"/>
        <v>2402.5219626648104</v>
      </c>
      <c r="G105" s="115"/>
      <c r="H105" s="115"/>
      <c r="I105" s="95"/>
      <c r="J105" s="1"/>
    </row>
    <row r="106" spans="2:10">
      <c r="B106" s="9" t="s">
        <v>100</v>
      </c>
      <c r="C106" s="54">
        <v>23.553619999999999</v>
      </c>
      <c r="D106" s="54">
        <v>27.893719999999998</v>
      </c>
      <c r="E106" s="52">
        <v>799.27659392810904</v>
      </c>
      <c r="F106" s="52">
        <v>917.77806941081701</v>
      </c>
      <c r="G106" s="115"/>
      <c r="H106" s="115"/>
      <c r="I106" s="95"/>
      <c r="J106" s="1"/>
    </row>
    <row r="107" spans="2:10">
      <c r="B107" s="18" t="s">
        <v>101</v>
      </c>
      <c r="C107" s="54">
        <v>24.930399999999999</v>
      </c>
      <c r="D107" s="54">
        <v>26.570699999999999</v>
      </c>
      <c r="E107" s="52">
        <v>1591.5669047771039</v>
      </c>
      <c r="F107" s="52">
        <v>1484.7438932539935</v>
      </c>
      <c r="G107" s="115"/>
      <c r="H107" s="115"/>
      <c r="I107" s="95"/>
      <c r="J107" s="1"/>
    </row>
    <row r="108" spans="2:10">
      <c r="B108" s="11" t="s">
        <v>102</v>
      </c>
      <c r="C108" s="24">
        <f t="shared" ref="C108:D108" si="34">C109+C110</f>
        <v>35.261690000000002</v>
      </c>
      <c r="D108" s="24">
        <f t="shared" si="34"/>
        <v>36.269509999999997</v>
      </c>
      <c r="E108" s="45">
        <f t="shared" ref="E108:F108" si="35">E109+E110</f>
        <v>1462.5730629083205</v>
      </c>
      <c r="F108" s="45">
        <f t="shared" si="35"/>
        <v>1389.9135657433521</v>
      </c>
      <c r="G108" s="115"/>
      <c r="H108" s="115"/>
      <c r="I108" s="95"/>
      <c r="J108" s="1"/>
    </row>
    <row r="109" spans="2:10">
      <c r="B109" s="53" t="s">
        <v>103</v>
      </c>
      <c r="C109" s="59">
        <v>30.32901</v>
      </c>
      <c r="D109" s="54">
        <v>31.27712</v>
      </c>
      <c r="E109" s="50">
        <v>1153.4836730456832</v>
      </c>
      <c r="F109" s="52">
        <v>1121.9096387441962</v>
      </c>
      <c r="G109" s="115"/>
      <c r="H109" s="115"/>
      <c r="I109" s="95"/>
      <c r="J109" s="1"/>
    </row>
    <row r="110" spans="2:10">
      <c r="B110" s="9" t="s">
        <v>104</v>
      </c>
      <c r="C110" s="59">
        <v>4.9326800000000004</v>
      </c>
      <c r="D110" s="54">
        <v>4.9923900000000003</v>
      </c>
      <c r="E110" s="50">
        <v>309.08938986263735</v>
      </c>
      <c r="F110" s="52">
        <v>268.00392699915596</v>
      </c>
      <c r="G110" s="115"/>
      <c r="H110" s="115"/>
      <c r="I110" s="95"/>
      <c r="J110" s="1"/>
    </row>
    <row r="111" spans="2:10">
      <c r="B111" s="11" t="s">
        <v>105</v>
      </c>
      <c r="C111" s="24">
        <f t="shared" ref="C111" si="36">C112+C113+C114</f>
        <v>5.3247900000000001</v>
      </c>
      <c r="D111" s="24">
        <f>D112+D113+D114</f>
        <v>6.0000800000000005</v>
      </c>
      <c r="E111" s="45">
        <f t="shared" ref="E111:F111" si="37">E112+E113+E114</f>
        <v>1299.0090038806857</v>
      </c>
      <c r="F111" s="45">
        <f t="shared" si="37"/>
        <v>1398.7667796269452</v>
      </c>
      <c r="G111" s="115"/>
      <c r="H111" s="115"/>
      <c r="I111" s="95"/>
      <c r="J111" s="1"/>
    </row>
    <row r="112" spans="2:10">
      <c r="B112" s="9" t="s">
        <v>106</v>
      </c>
      <c r="C112" s="54">
        <v>0.41942000000000002</v>
      </c>
      <c r="D112" s="54">
        <v>0.47149999999999997</v>
      </c>
      <c r="E112" s="52">
        <v>77.519559260950246</v>
      </c>
      <c r="F112" s="52">
        <v>88.19061820104838</v>
      </c>
      <c r="G112" s="115"/>
      <c r="H112" s="115"/>
      <c r="I112" s="95"/>
      <c r="J112" s="1"/>
    </row>
    <row r="113" spans="2:10">
      <c r="B113" s="9" t="s">
        <v>107</v>
      </c>
      <c r="C113" s="54">
        <v>3.2938100000000001</v>
      </c>
      <c r="D113" s="54">
        <v>3.8365100000000001</v>
      </c>
      <c r="E113" s="52">
        <v>630.7977198678019</v>
      </c>
      <c r="F113" s="52">
        <v>725.12222537445314</v>
      </c>
      <c r="G113" s="115"/>
      <c r="H113" s="115"/>
      <c r="I113" s="95"/>
      <c r="J113" s="1"/>
    </row>
    <row r="114" spans="2:10">
      <c r="B114" s="18" t="s">
        <v>108</v>
      </c>
      <c r="C114" s="59">
        <v>1.6115600000000001</v>
      </c>
      <c r="D114" s="54">
        <v>1.69207</v>
      </c>
      <c r="E114" s="50">
        <v>590.69172475193352</v>
      </c>
      <c r="F114" s="52">
        <v>585.45393605144352</v>
      </c>
      <c r="G114" s="115"/>
      <c r="H114" s="115"/>
      <c r="I114" s="95"/>
      <c r="J114" s="1"/>
    </row>
    <row r="115" spans="2:10">
      <c r="B115" s="14" t="s">
        <v>109</v>
      </c>
      <c r="C115" s="24">
        <f t="shared" ref="C115:D115" si="38">C101+C108+C111</f>
        <v>176.62283000000002</v>
      </c>
      <c r="D115" s="24">
        <f t="shared" si="38"/>
        <v>187.97278999999997</v>
      </c>
      <c r="E115" s="45">
        <f t="shared" ref="E115:F115" si="39">E101+E108+E111</f>
        <v>12973.662850782635</v>
      </c>
      <c r="F115" s="45">
        <f t="shared" si="39"/>
        <v>12885.846779958081</v>
      </c>
      <c r="G115" s="115"/>
      <c r="H115" s="115"/>
      <c r="I115" s="95"/>
      <c r="J115" s="1"/>
    </row>
    <row r="116" spans="2:10">
      <c r="B116" s="136"/>
      <c r="C116" s="136"/>
      <c r="D116" s="136"/>
      <c r="E116" s="136"/>
      <c r="F116" s="136"/>
      <c r="G116" s="1"/>
      <c r="H116" s="1"/>
      <c r="I116" s="1"/>
      <c r="J116" s="1"/>
    </row>
    <row r="117" spans="2:10">
      <c r="B117" s="122" t="s">
        <v>110</v>
      </c>
      <c r="C117" s="122"/>
      <c r="D117" s="122"/>
      <c r="E117" s="122"/>
      <c r="F117" s="122"/>
      <c r="G117" s="117"/>
      <c r="H117" s="117"/>
      <c r="I117" s="117"/>
      <c r="J117" s="117"/>
    </row>
    <row r="118" spans="2:10" ht="75">
      <c r="B118" s="68"/>
      <c r="C118" s="72" t="s">
        <v>82</v>
      </c>
      <c r="D118" s="72" t="s">
        <v>83</v>
      </c>
      <c r="E118" s="73" t="s">
        <v>84</v>
      </c>
      <c r="F118" s="73" t="s">
        <v>85</v>
      </c>
      <c r="G118" s="118"/>
      <c r="H118" s="118"/>
      <c r="I118" s="118"/>
      <c r="J118" s="118"/>
    </row>
    <row r="119" spans="2:10" ht="15" customHeight="1">
      <c r="B119" s="65" t="s">
        <v>87</v>
      </c>
      <c r="C119" s="66">
        <v>1.7149000000000001</v>
      </c>
      <c r="D119" s="67">
        <v>249.42306497617002</v>
      </c>
      <c r="E119" s="66">
        <v>58177.40870604699</v>
      </c>
      <c r="F119" s="66" t="s">
        <v>86</v>
      </c>
      <c r="G119" s="138"/>
      <c r="H119" s="138"/>
      <c r="I119" s="138"/>
      <c r="J119" s="138"/>
    </row>
    <row r="120" spans="2:10">
      <c r="B120" s="65" t="s">
        <v>88</v>
      </c>
      <c r="C120" s="66">
        <v>1.7935700000000001</v>
      </c>
      <c r="D120" s="67">
        <v>219.73065952300001</v>
      </c>
      <c r="E120" s="66">
        <v>59533.352938552714</v>
      </c>
      <c r="F120" s="66" t="s">
        <v>86</v>
      </c>
      <c r="G120" s="119"/>
      <c r="H120" s="119"/>
      <c r="I120" s="119"/>
      <c r="J120" s="119"/>
    </row>
    <row r="121" spans="2:10">
      <c r="B121" s="65" t="s">
        <v>89</v>
      </c>
      <c r="C121" s="66">
        <v>2.05952</v>
      </c>
      <c r="D121" s="67">
        <v>257.04292809999998</v>
      </c>
      <c r="E121" s="66">
        <v>50620.685846127701</v>
      </c>
      <c r="F121" s="66" t="s">
        <v>90</v>
      </c>
      <c r="G121" s="120"/>
      <c r="H121" s="120"/>
      <c r="I121" s="121"/>
      <c r="J121" s="121"/>
    </row>
    <row r="122" spans="2:10">
      <c r="B122" s="65" t="s">
        <v>92</v>
      </c>
      <c r="C122" s="66">
        <v>1.5362199999999999</v>
      </c>
      <c r="D122" s="67">
        <v>204.26315059999999</v>
      </c>
      <c r="E122" s="66">
        <v>72426.752828370954</v>
      </c>
      <c r="F122" s="66" t="s">
        <v>91</v>
      </c>
      <c r="G122" s="117"/>
      <c r="H122" s="117"/>
      <c r="I122" s="117"/>
      <c r="J122" s="117"/>
    </row>
    <row r="123" spans="2:10">
      <c r="B123" s="65" t="s">
        <v>93</v>
      </c>
      <c r="C123" s="66">
        <v>1.5691999999999999</v>
      </c>
      <c r="D123" s="67">
        <v>194.9630324</v>
      </c>
      <c r="E123" s="66">
        <v>71681.438554677545</v>
      </c>
      <c r="F123" s="66" t="s">
        <v>113</v>
      </c>
      <c r="G123" s="1"/>
      <c r="H123" s="1"/>
      <c r="I123" s="1"/>
      <c r="J123" s="1"/>
    </row>
    <row r="124" spans="2:10">
      <c r="B124" s="65" t="s">
        <v>111</v>
      </c>
      <c r="C124" s="66">
        <v>2.2915700000000001</v>
      </c>
      <c r="D124" s="67">
        <v>316.65652360716501</v>
      </c>
      <c r="E124" s="66">
        <v>47018.002740479227</v>
      </c>
      <c r="F124" s="66" t="s">
        <v>112</v>
      </c>
      <c r="G124" s="1"/>
      <c r="H124" s="1"/>
      <c r="I124" s="1"/>
      <c r="J124" s="1"/>
    </row>
    <row r="125" spans="2:10">
      <c r="B125" s="65" t="s">
        <v>115</v>
      </c>
      <c r="C125" s="66">
        <v>2.2519200000000001</v>
      </c>
      <c r="D125" s="67">
        <v>333.01228909999998</v>
      </c>
      <c r="E125" s="66">
        <v>53907.48282354611</v>
      </c>
      <c r="F125" s="66" t="s">
        <v>116</v>
      </c>
      <c r="G125" s="1"/>
      <c r="H125" s="1"/>
      <c r="I125" s="1"/>
      <c r="J125" s="1"/>
    </row>
    <row r="126" spans="2:10">
      <c r="B126" s="65" t="s">
        <v>117</v>
      </c>
      <c r="C126" s="66">
        <v>1.7490300000000001</v>
      </c>
      <c r="D126" s="67">
        <v>272.8406061</v>
      </c>
      <c r="E126" s="66">
        <v>68927.358913226184</v>
      </c>
      <c r="F126" s="66" t="s">
        <v>118</v>
      </c>
      <c r="G126" s="1"/>
      <c r="H126" s="1"/>
      <c r="I126" s="1"/>
      <c r="J126" s="1"/>
    </row>
    <row r="127" spans="2:10">
      <c r="B127" s="65" t="s">
        <v>119</v>
      </c>
      <c r="C127" s="66">
        <v>2.0287500000000001</v>
      </c>
      <c r="D127" s="67">
        <v>284.99681379100002</v>
      </c>
      <c r="E127" s="66">
        <v>63051.706035736286</v>
      </c>
      <c r="F127" s="66" t="s">
        <v>120</v>
      </c>
      <c r="G127" s="1"/>
      <c r="H127" s="1"/>
      <c r="I127" s="1"/>
      <c r="J127" s="1"/>
    </row>
    <row r="128" spans="2:10">
      <c r="B128" s="65" t="s">
        <v>121</v>
      </c>
      <c r="C128" s="66">
        <v>1.7372300000000001</v>
      </c>
      <c r="D128" s="67">
        <v>264.58699945199999</v>
      </c>
      <c r="E128" s="66">
        <v>72554.95691992424</v>
      </c>
      <c r="F128" s="66" t="s">
        <v>122</v>
      </c>
      <c r="G128" s="1"/>
      <c r="H128" s="1"/>
      <c r="I128" s="1"/>
      <c r="J128" s="1"/>
    </row>
    <row r="129" spans="2:10">
      <c r="B129" s="65" t="s">
        <v>123</v>
      </c>
      <c r="C129" s="66">
        <v>2.2400099999999998</v>
      </c>
      <c r="D129" s="67">
        <v>285.95648540000002</v>
      </c>
      <c r="E129" s="66">
        <v>59898.866046052543</v>
      </c>
      <c r="F129" s="66" t="s">
        <v>124</v>
      </c>
      <c r="G129" s="1"/>
      <c r="H129" s="1"/>
      <c r="I129" s="1"/>
      <c r="J129" s="1"/>
    </row>
    <row r="130" spans="2:10">
      <c r="B130" s="65" t="s">
        <v>125</v>
      </c>
      <c r="C130" s="66">
        <v>2.4020299999999999</v>
      </c>
      <c r="D130" s="67">
        <v>320.01705659999999</v>
      </c>
      <c r="E130" s="66">
        <v>58391.710349285451</v>
      </c>
      <c r="F130" s="66" t="s">
        <v>126</v>
      </c>
      <c r="G130" s="1"/>
      <c r="H130" s="1"/>
      <c r="I130" s="1"/>
      <c r="J130" s="1"/>
    </row>
    <row r="131" spans="2:10">
      <c r="B131" s="65" t="s">
        <v>127</v>
      </c>
      <c r="C131" s="66">
        <v>2.5168900000000001</v>
      </c>
      <c r="D131" s="67">
        <v>366.43521650000002</v>
      </c>
      <c r="E131" s="66">
        <v>55057.763303124091</v>
      </c>
      <c r="F131" s="66" t="s">
        <v>128</v>
      </c>
      <c r="G131" s="1"/>
      <c r="H131" s="1"/>
      <c r="I131" s="1"/>
      <c r="J131" s="1"/>
    </row>
    <row r="132" spans="2:10">
      <c r="B132" s="65" t="s">
        <v>129</v>
      </c>
      <c r="C132" s="66">
        <v>2.2276699999999998</v>
      </c>
      <c r="D132" s="67">
        <v>334.76900029802499</v>
      </c>
      <c r="E132" s="66">
        <v>66950.054716362836</v>
      </c>
      <c r="F132" s="70" t="s">
        <v>130</v>
      </c>
      <c r="G132" s="1"/>
      <c r="H132" s="1"/>
      <c r="I132" s="1"/>
      <c r="J132" s="1"/>
    </row>
    <row r="133" spans="2:10">
      <c r="B133" s="65" t="s">
        <v>131</v>
      </c>
      <c r="C133" s="66">
        <v>2.5724399999999998</v>
      </c>
      <c r="D133" s="67">
        <v>428.405604369005</v>
      </c>
      <c r="E133" s="66">
        <v>57618.812928581421</v>
      </c>
      <c r="F133" s="70" t="s">
        <v>132</v>
      </c>
      <c r="G133" s="1"/>
      <c r="H133" s="1"/>
      <c r="I133" s="1"/>
      <c r="J133" s="1"/>
    </row>
    <row r="134" spans="2:10">
      <c r="B134" s="65" t="s">
        <v>133</v>
      </c>
      <c r="C134" s="66">
        <v>2.9197799999999998</v>
      </c>
      <c r="D134" s="67">
        <v>431.57844307386</v>
      </c>
      <c r="E134" s="66">
        <v>53327.090099254048</v>
      </c>
      <c r="F134" s="70" t="s">
        <v>134</v>
      </c>
      <c r="G134" s="1"/>
      <c r="H134" s="1"/>
      <c r="I134" s="1"/>
      <c r="J134" s="1"/>
    </row>
    <row r="135" spans="2:10">
      <c r="B135" s="65" t="s">
        <v>135</v>
      </c>
      <c r="C135" s="66">
        <v>2.6934999999999998</v>
      </c>
      <c r="D135" s="67">
        <v>435.14989604711297</v>
      </c>
      <c r="E135" s="66">
        <v>56335.820445145757</v>
      </c>
      <c r="F135" s="70" t="s">
        <v>137</v>
      </c>
      <c r="G135" s="1"/>
      <c r="H135" s="1"/>
      <c r="I135" s="1"/>
      <c r="J135" s="1"/>
    </row>
    <row r="136" spans="2:10">
      <c r="B136" s="65" t="s">
        <v>136</v>
      </c>
      <c r="C136" s="82">
        <v>2.5704500000000001</v>
      </c>
      <c r="D136" s="83">
        <v>506.84913822099998</v>
      </c>
      <c r="E136" s="82">
        <v>61162.600618568722</v>
      </c>
      <c r="F136" s="84" t="s">
        <v>145</v>
      </c>
      <c r="G136" s="1"/>
      <c r="H136" s="1"/>
      <c r="I136" s="1"/>
      <c r="J136" s="1"/>
    </row>
    <row r="137" spans="2:10">
      <c r="B137" s="65" t="s">
        <v>138</v>
      </c>
      <c r="C137" s="66">
        <v>2.5663399999999998</v>
      </c>
      <c r="D137" s="67">
        <v>471.45461944700003</v>
      </c>
      <c r="E137" s="66">
        <v>67394.378001356032</v>
      </c>
      <c r="F137" s="70" t="s">
        <v>112</v>
      </c>
      <c r="G137" s="1"/>
      <c r="H137" s="1"/>
      <c r="I137" s="1"/>
      <c r="J137" s="1"/>
    </row>
    <row r="138" spans="2:10">
      <c r="B138" s="65" t="s">
        <v>139</v>
      </c>
      <c r="C138" s="66">
        <v>2.3754</v>
      </c>
      <c r="D138" s="67">
        <v>413.78165925000002</v>
      </c>
      <c r="E138" s="66">
        <v>70681.811691504583</v>
      </c>
      <c r="F138" s="70" t="s">
        <v>141</v>
      </c>
      <c r="G138" s="1"/>
      <c r="H138" s="1"/>
      <c r="I138" s="1"/>
      <c r="J138" s="1"/>
    </row>
    <row r="139" spans="2:10">
      <c r="B139" s="65" t="s">
        <v>140</v>
      </c>
      <c r="C139" s="66">
        <v>2.8081299999999998</v>
      </c>
      <c r="D139" s="67">
        <v>545.04377120200002</v>
      </c>
      <c r="E139" s="66">
        <v>62637.435704543619</v>
      </c>
      <c r="F139" s="70" t="s">
        <v>142</v>
      </c>
      <c r="G139" s="1"/>
      <c r="H139" s="1"/>
      <c r="I139" s="1"/>
      <c r="J139" s="1"/>
    </row>
    <row r="140" spans="2:10">
      <c r="B140" s="65" t="s">
        <v>143</v>
      </c>
      <c r="C140" s="66">
        <v>2.3618299999999999</v>
      </c>
      <c r="D140" s="67">
        <v>480.13328009999998</v>
      </c>
      <c r="E140" s="66">
        <v>73786.499087571894</v>
      </c>
      <c r="F140" s="70" t="s">
        <v>144</v>
      </c>
      <c r="G140" s="1"/>
      <c r="H140" s="1"/>
      <c r="I140" s="1"/>
      <c r="J140" s="1"/>
    </row>
    <row r="141" spans="2:10">
      <c r="B141" s="65" t="s">
        <v>146</v>
      </c>
      <c r="C141" s="66">
        <v>2.5352700000000001</v>
      </c>
      <c r="D141" s="67">
        <v>461.5916651</v>
      </c>
      <c r="E141" s="66">
        <v>71157.30229162272</v>
      </c>
      <c r="F141" s="70" t="s">
        <v>148</v>
      </c>
      <c r="G141" s="1"/>
      <c r="H141" s="1"/>
      <c r="I141" s="1"/>
      <c r="J141" s="1"/>
    </row>
    <row r="142" spans="2:10">
      <c r="B142" s="65" t="s">
        <v>147</v>
      </c>
      <c r="C142" s="66">
        <v>2.3448199999999999</v>
      </c>
      <c r="D142" s="67">
        <v>401.17075790599898</v>
      </c>
      <c r="E142" s="93">
        <v>79284.035500254409</v>
      </c>
      <c r="F142" s="94" t="s">
        <v>150</v>
      </c>
      <c r="G142" s="1"/>
      <c r="H142" s="1"/>
      <c r="I142" s="1"/>
      <c r="J142" s="1"/>
    </row>
    <row r="143" spans="2:10">
      <c r="B143" s="65" t="s">
        <v>149</v>
      </c>
      <c r="C143" s="66">
        <v>2.1926199999999998</v>
      </c>
      <c r="D143" s="67">
        <v>401.48329304100002</v>
      </c>
      <c r="E143" s="93">
        <v>84751.160310496096</v>
      </c>
      <c r="F143" s="94" t="s">
        <v>152</v>
      </c>
      <c r="G143" s="1"/>
      <c r="H143" s="1"/>
      <c r="I143" s="1"/>
      <c r="J143" s="1"/>
    </row>
    <row r="144" spans="2:10">
      <c r="B144" s="65" t="s">
        <v>151</v>
      </c>
      <c r="C144" s="66">
        <v>2.3527999999999998</v>
      </c>
      <c r="D144" s="67">
        <v>411.34180403099998</v>
      </c>
      <c r="E144" s="93">
        <v>87719.866967668058</v>
      </c>
      <c r="F144" s="94" t="s">
        <v>154</v>
      </c>
      <c r="G144" s="1"/>
      <c r="H144" s="1"/>
      <c r="I144" s="1"/>
      <c r="J144" s="1"/>
    </row>
    <row r="145" spans="2:10">
      <c r="B145" s="65" t="s">
        <v>153</v>
      </c>
      <c r="C145" s="66">
        <v>2.0326499999999998</v>
      </c>
      <c r="D145" s="67">
        <v>344.82231431700001</v>
      </c>
      <c r="E145" s="93">
        <v>93298.975997835354</v>
      </c>
      <c r="F145" s="94" t="s">
        <v>155</v>
      </c>
      <c r="G145" s="1"/>
      <c r="H145" s="1"/>
      <c r="I145" s="1"/>
      <c r="J145" s="1"/>
    </row>
    <row r="146" spans="2:10">
      <c r="B146" s="65" t="s">
        <v>156</v>
      </c>
      <c r="C146" s="66">
        <v>2.5911300000000002</v>
      </c>
      <c r="D146" s="67">
        <v>424.95702475115399</v>
      </c>
      <c r="E146" s="93">
        <v>78851.584050202029</v>
      </c>
      <c r="F146" s="94" t="s">
        <v>155</v>
      </c>
      <c r="G146" s="1"/>
      <c r="H146" s="1"/>
      <c r="I146" s="1"/>
      <c r="J146" s="1"/>
    </row>
    <row r="147" spans="2:10">
      <c r="B147" s="65" t="s">
        <v>157</v>
      </c>
      <c r="C147" s="66">
        <v>2.2964000000000002</v>
      </c>
      <c r="D147" s="67">
        <v>361.08</v>
      </c>
      <c r="E147" s="93">
        <v>90183.145935710098</v>
      </c>
      <c r="F147" s="94" t="s">
        <v>159</v>
      </c>
      <c r="G147" s="1"/>
      <c r="H147" s="1"/>
      <c r="I147" s="1"/>
      <c r="J147" s="1"/>
    </row>
    <row r="148" spans="2:10">
      <c r="B148" s="65" t="s">
        <v>158</v>
      </c>
      <c r="C148" s="66">
        <v>1.83172</v>
      </c>
      <c r="D148" s="67">
        <v>287.78651619999999</v>
      </c>
      <c r="E148" s="93">
        <v>107458.55472998056</v>
      </c>
      <c r="F148" s="94" t="s">
        <v>161</v>
      </c>
      <c r="G148" s="1"/>
      <c r="H148" s="1"/>
      <c r="I148" s="1"/>
      <c r="J148" s="1"/>
    </row>
    <row r="149" spans="2:10">
      <c r="B149" s="65" t="s">
        <v>160</v>
      </c>
      <c r="C149" s="66">
        <v>1.84165</v>
      </c>
      <c r="D149" s="67">
        <v>290.91242149999999</v>
      </c>
      <c r="E149" s="93">
        <v>121303.32789618004</v>
      </c>
      <c r="F149" s="94" t="s">
        <v>164</v>
      </c>
      <c r="G149" s="1"/>
      <c r="H149" s="1"/>
      <c r="I149" s="1"/>
      <c r="J149" s="1"/>
    </row>
    <row r="150" spans="2:10">
      <c r="B150" s="65" t="s">
        <v>165</v>
      </c>
      <c r="C150" s="66">
        <v>1.8011600000000001</v>
      </c>
      <c r="D150" s="67">
        <v>306.82</v>
      </c>
      <c r="E150" s="93">
        <v>119659.6955044004</v>
      </c>
      <c r="F150" s="94" t="s">
        <v>161</v>
      </c>
      <c r="G150" s="1"/>
      <c r="H150" s="1"/>
      <c r="I150" s="1"/>
      <c r="J150" s="1"/>
    </row>
    <row r="151" spans="2:10">
      <c r="B151" s="65" t="s">
        <v>166</v>
      </c>
      <c r="C151" s="66">
        <v>1.86755</v>
      </c>
      <c r="D151" s="67">
        <v>329.01</v>
      </c>
      <c r="E151" s="93">
        <v>120406.3617948649</v>
      </c>
      <c r="F151" s="94" t="s">
        <v>168</v>
      </c>
      <c r="G151" s="1"/>
      <c r="H151" s="1"/>
      <c r="I151" s="1"/>
      <c r="J151" s="1"/>
    </row>
    <row r="152" spans="2:10">
      <c r="B152" s="65" t="s">
        <v>167</v>
      </c>
      <c r="C152" s="66">
        <v>1.87164</v>
      </c>
      <c r="D152" s="67">
        <v>303.47000000000003</v>
      </c>
      <c r="E152" s="93">
        <v>118068.40825158685</v>
      </c>
      <c r="F152" s="94" t="s">
        <v>170</v>
      </c>
      <c r="G152" s="1"/>
      <c r="H152" s="1"/>
      <c r="I152" s="1"/>
      <c r="J152" s="1"/>
    </row>
    <row r="153" spans="2:10">
      <c r="B153" s="65" t="s">
        <v>169</v>
      </c>
      <c r="C153" s="66">
        <v>2.86815</v>
      </c>
      <c r="D153" s="67">
        <v>440.18</v>
      </c>
      <c r="E153" s="93">
        <v>81444.844071315252</v>
      </c>
      <c r="F153" s="94" t="s">
        <v>171</v>
      </c>
      <c r="G153" s="1"/>
      <c r="H153" s="1"/>
      <c r="I153" s="1"/>
      <c r="J153" s="1"/>
    </row>
    <row r="154" spans="2:10">
      <c r="B154" s="65" t="s">
        <v>172</v>
      </c>
      <c r="C154" s="66">
        <v>2.3958200000000001</v>
      </c>
      <c r="D154" s="67">
        <v>410.63666110000003</v>
      </c>
      <c r="E154" s="93">
        <v>100735.93864313676</v>
      </c>
      <c r="F154" s="94" t="s">
        <v>178</v>
      </c>
      <c r="G154" s="1"/>
      <c r="H154" s="1"/>
      <c r="I154" s="1"/>
      <c r="J154" s="1"/>
    </row>
    <row r="155" spans="2:10">
      <c r="B155" s="65" t="s">
        <v>174</v>
      </c>
      <c r="C155" s="66">
        <v>3.03</v>
      </c>
      <c r="D155" s="67">
        <v>430.7</v>
      </c>
      <c r="E155" s="93">
        <v>77798.497481848171</v>
      </c>
      <c r="F155" s="94" t="s">
        <v>179</v>
      </c>
      <c r="G155" s="1"/>
      <c r="H155" s="1"/>
      <c r="I155" s="1"/>
      <c r="J155" s="1"/>
    </row>
    <row r="156" spans="2:10">
      <c r="B156" s="65" t="s">
        <v>177</v>
      </c>
      <c r="C156" s="66">
        <v>2.8114499999999998</v>
      </c>
      <c r="D156" s="67">
        <v>407.44</v>
      </c>
      <c r="E156" s="93">
        <v>88209.515860600659</v>
      </c>
      <c r="F156" s="94" t="s">
        <v>124</v>
      </c>
      <c r="G156" s="1"/>
      <c r="H156" s="1"/>
      <c r="I156" s="1"/>
      <c r="J156" s="1"/>
    </row>
    <row r="157" spans="2:10" ht="12.75" customHeight="1">
      <c r="B157" s="148" t="s">
        <v>180</v>
      </c>
      <c r="C157" s="149"/>
      <c r="D157" s="149"/>
      <c r="E157" s="149"/>
      <c r="F157" s="150"/>
      <c r="G157" s="1"/>
      <c r="H157" s="1"/>
      <c r="I157" s="1"/>
      <c r="J157" s="1"/>
    </row>
    <row r="158" spans="2:10">
      <c r="B158" s="151"/>
      <c r="C158" s="152"/>
      <c r="D158" s="152"/>
      <c r="E158" s="152"/>
      <c r="F158" s="153"/>
      <c r="G158" s="1"/>
      <c r="H158" s="1"/>
      <c r="I158" s="1"/>
      <c r="J158" s="1"/>
    </row>
    <row r="159" spans="2:10">
      <c r="B159" s="151"/>
      <c r="C159" s="152"/>
      <c r="D159" s="152"/>
      <c r="E159" s="152"/>
      <c r="F159" s="153"/>
      <c r="G159" s="1"/>
      <c r="H159" s="1"/>
      <c r="I159" s="1"/>
      <c r="J159" s="1"/>
    </row>
    <row r="160" spans="2:10">
      <c r="B160" s="154"/>
      <c r="C160" s="155"/>
      <c r="D160" s="155"/>
      <c r="E160" s="155"/>
      <c r="F160" s="156"/>
      <c r="G160" s="1"/>
      <c r="H160" s="1"/>
      <c r="I160" s="1"/>
      <c r="J160" s="1"/>
    </row>
    <row r="161" spans="2:10" ht="12" customHeight="1">
      <c r="B161" s="139" t="s">
        <v>114</v>
      </c>
      <c r="C161" s="140"/>
      <c r="D161" s="140"/>
      <c r="E161" s="140"/>
      <c r="F161" s="141"/>
      <c r="G161" s="1"/>
      <c r="H161" s="1"/>
      <c r="I161" s="1"/>
      <c r="J161" s="1"/>
    </row>
    <row r="162" spans="2:10" ht="19.5" customHeight="1">
      <c r="B162" s="142"/>
      <c r="C162" s="143"/>
      <c r="D162" s="143"/>
      <c r="E162" s="143"/>
      <c r="F162" s="144"/>
      <c r="G162" s="1"/>
      <c r="H162" s="1"/>
      <c r="I162" s="1"/>
      <c r="J162" s="1"/>
    </row>
    <row r="163" spans="2:10">
      <c r="B163" s="142"/>
      <c r="C163" s="143"/>
      <c r="D163" s="143"/>
      <c r="E163" s="143"/>
      <c r="F163" s="144"/>
      <c r="G163" s="1"/>
      <c r="H163" s="1"/>
      <c r="I163" s="1"/>
      <c r="J163" s="1"/>
    </row>
    <row r="164" spans="2:10">
      <c r="B164" s="142"/>
      <c r="C164" s="143"/>
      <c r="D164" s="143"/>
      <c r="E164" s="143"/>
      <c r="F164" s="144"/>
      <c r="G164" s="1"/>
      <c r="H164" s="1"/>
      <c r="I164" s="1"/>
      <c r="J164" s="1"/>
    </row>
    <row r="165" spans="2:10">
      <c r="B165" s="142"/>
      <c r="C165" s="143"/>
      <c r="D165" s="143"/>
      <c r="E165" s="143"/>
      <c r="F165" s="144"/>
      <c r="G165" s="1"/>
      <c r="H165" s="1"/>
      <c r="I165" s="1"/>
      <c r="J165" s="1"/>
    </row>
    <row r="166" spans="2:10">
      <c r="B166" s="142"/>
      <c r="C166" s="143"/>
      <c r="D166" s="143"/>
      <c r="E166" s="143"/>
      <c r="F166" s="144"/>
      <c r="G166" s="1"/>
      <c r="H166" s="1"/>
      <c r="I166" s="1"/>
      <c r="J166" s="1"/>
    </row>
    <row r="167" spans="2:10">
      <c r="B167" s="142"/>
      <c r="C167" s="143"/>
      <c r="D167" s="143"/>
      <c r="E167" s="143"/>
      <c r="F167" s="144"/>
      <c r="G167" s="1"/>
      <c r="H167" s="1"/>
      <c r="I167" s="1"/>
      <c r="J167" s="1"/>
    </row>
    <row r="168" spans="2:10">
      <c r="B168" s="142"/>
      <c r="C168" s="143"/>
      <c r="D168" s="143"/>
      <c r="E168" s="143"/>
      <c r="F168" s="144"/>
      <c r="G168" s="1"/>
      <c r="H168" s="1"/>
      <c r="I168" s="1"/>
      <c r="J168" s="1"/>
    </row>
    <row r="169" spans="2:10">
      <c r="B169" s="142"/>
      <c r="C169" s="143"/>
      <c r="D169" s="143"/>
      <c r="E169" s="143"/>
      <c r="F169" s="144"/>
      <c r="G169" s="1"/>
      <c r="H169" s="1"/>
      <c r="I169" s="1"/>
      <c r="J169" s="1"/>
    </row>
    <row r="170" spans="2:10">
      <c r="B170" s="142"/>
      <c r="C170" s="143"/>
      <c r="D170" s="143"/>
      <c r="E170" s="143"/>
      <c r="F170" s="144"/>
      <c r="G170" s="1"/>
      <c r="H170" s="1"/>
      <c r="I170" s="1"/>
      <c r="J170" s="1"/>
    </row>
    <row r="171" spans="2:10" ht="8.25" customHeight="1">
      <c r="B171" s="142"/>
      <c r="C171" s="143"/>
      <c r="D171" s="143"/>
      <c r="E171" s="143"/>
      <c r="F171" s="144"/>
      <c r="G171" s="1"/>
      <c r="H171" s="1"/>
      <c r="I171" s="1"/>
      <c r="J171" s="1"/>
    </row>
    <row r="172" spans="2:10">
      <c r="B172" s="142"/>
      <c r="C172" s="143"/>
      <c r="D172" s="143"/>
      <c r="E172" s="143"/>
      <c r="F172" s="144"/>
      <c r="G172" s="1"/>
      <c r="H172" s="1"/>
      <c r="I172" s="1"/>
      <c r="J172" s="1"/>
    </row>
    <row r="173" spans="2:10">
      <c r="B173" s="142"/>
      <c r="C173" s="143"/>
      <c r="D173" s="143"/>
      <c r="E173" s="143"/>
      <c r="F173" s="144"/>
      <c r="G173" s="1"/>
      <c r="H173" s="1"/>
      <c r="I173" s="1"/>
      <c r="J173" s="1"/>
    </row>
    <row r="174" spans="2:10">
      <c r="B174" s="142"/>
      <c r="C174" s="143"/>
      <c r="D174" s="143"/>
      <c r="E174" s="143"/>
      <c r="F174" s="144"/>
      <c r="G174" s="1"/>
      <c r="H174" s="1"/>
      <c r="I174" s="1"/>
      <c r="J174" s="1"/>
    </row>
    <row r="175" spans="2:10" ht="6.75" customHeight="1">
      <c r="B175" s="145"/>
      <c r="C175" s="146"/>
      <c r="D175" s="146"/>
      <c r="E175" s="146"/>
      <c r="F175" s="147"/>
      <c r="G175" s="1"/>
      <c r="H175" s="1"/>
      <c r="I175" s="1"/>
      <c r="J175" s="1"/>
    </row>
    <row r="176" spans="2:10">
      <c r="D176" s="36"/>
      <c r="G176" s="1"/>
      <c r="H176" s="1"/>
      <c r="I176" s="1"/>
      <c r="J176" s="1"/>
    </row>
    <row r="177" spans="4:10">
      <c r="D177" s="36"/>
      <c r="G177" s="1"/>
      <c r="H177" s="1"/>
      <c r="I177" s="1"/>
      <c r="J177" s="1"/>
    </row>
    <row r="178" spans="4:10">
      <c r="D178" s="36"/>
      <c r="G178" s="1"/>
      <c r="H178" s="1"/>
      <c r="I178" s="1"/>
      <c r="J178" s="1"/>
    </row>
    <row r="179" spans="4:10">
      <c r="D179" s="36"/>
      <c r="G179" s="1"/>
      <c r="H179" s="1"/>
      <c r="I179" s="1"/>
      <c r="J179" s="1"/>
    </row>
    <row r="180" spans="4:10">
      <c r="D180" s="36"/>
      <c r="G180" s="1"/>
      <c r="H180" s="1"/>
      <c r="I180" s="1"/>
      <c r="J180" s="1"/>
    </row>
    <row r="181" spans="4:10">
      <c r="D181" s="36"/>
      <c r="G181" s="1"/>
      <c r="H181" s="1"/>
      <c r="I181" s="1"/>
      <c r="J181" s="1"/>
    </row>
    <row r="182" spans="4:10">
      <c r="D182" s="36"/>
      <c r="G182" s="1"/>
      <c r="H182" s="1"/>
      <c r="I182" s="1"/>
      <c r="J182" s="1"/>
    </row>
    <row r="183" spans="4:10">
      <c r="D183" s="36"/>
      <c r="G183" s="1"/>
      <c r="H183" s="1"/>
      <c r="I183" s="1"/>
      <c r="J183" s="1"/>
    </row>
    <row r="184" spans="4:10">
      <c r="D184" s="36"/>
      <c r="G184" s="1"/>
      <c r="H184" s="1"/>
      <c r="I184" s="1"/>
      <c r="J184" s="1"/>
    </row>
    <row r="185" spans="4:10">
      <c r="D185" s="36"/>
      <c r="G185" s="1"/>
      <c r="H185" s="1"/>
      <c r="I185" s="1"/>
      <c r="J185" s="1"/>
    </row>
    <row r="186" spans="4:10">
      <c r="D186" s="36"/>
      <c r="G186" s="1"/>
      <c r="H186" s="1"/>
      <c r="I186" s="1"/>
      <c r="J186" s="1"/>
    </row>
    <row r="187" spans="4:10">
      <c r="D187" s="36"/>
      <c r="G187" s="1"/>
      <c r="H187" s="1"/>
      <c r="I187" s="1"/>
      <c r="J187" s="1"/>
    </row>
    <row r="188" spans="4:10">
      <c r="D188" s="36"/>
      <c r="G188" s="1"/>
      <c r="H188" s="1"/>
      <c r="I188" s="1"/>
      <c r="J188" s="1"/>
    </row>
    <row r="189" spans="4:10">
      <c r="D189" s="36"/>
      <c r="G189" s="1"/>
      <c r="H189" s="21"/>
      <c r="I189" s="21"/>
      <c r="J189" s="21"/>
    </row>
    <row r="190" spans="4:10">
      <c r="D190" s="36"/>
      <c r="G190" s="1"/>
      <c r="H190" s="21"/>
      <c r="I190" s="21"/>
      <c r="J190" s="21"/>
    </row>
    <row r="191" spans="4:10">
      <c r="D191" s="36"/>
      <c r="G191" s="1"/>
      <c r="H191" s="21"/>
      <c r="I191" s="21"/>
      <c r="J191" s="21"/>
    </row>
    <row r="192" spans="4:10">
      <c r="D192" s="36"/>
      <c r="G192" s="1"/>
      <c r="H192" s="21"/>
      <c r="I192" s="21"/>
      <c r="J192" s="21"/>
    </row>
    <row r="193" spans="4:10">
      <c r="D193" s="36"/>
      <c r="G193" s="1"/>
      <c r="H193" s="21"/>
      <c r="I193" s="21"/>
      <c r="J193" s="21"/>
    </row>
    <row r="194" spans="4:10">
      <c r="D194" s="36"/>
      <c r="G194" s="1"/>
      <c r="H194" s="21"/>
      <c r="I194" s="21"/>
      <c r="J194" s="21"/>
    </row>
    <row r="195" spans="4:10">
      <c r="D195" s="36"/>
      <c r="G195" s="1"/>
      <c r="H195" s="21"/>
      <c r="I195" s="21"/>
      <c r="J195" s="21"/>
    </row>
    <row r="196" spans="4:10">
      <c r="D196" s="36"/>
      <c r="G196" s="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  <c r="H360" s="21"/>
      <c r="I360" s="21"/>
      <c r="J360" s="21"/>
    </row>
    <row r="361" spans="4:10">
      <c r="D361" s="36"/>
      <c r="G361" s="21"/>
      <c r="H361" s="21"/>
      <c r="I361" s="21"/>
      <c r="J361" s="21"/>
    </row>
    <row r="362" spans="4:10">
      <c r="D362" s="36"/>
      <c r="G362" s="21"/>
      <c r="H362" s="21"/>
      <c r="I362" s="21"/>
      <c r="J362" s="21"/>
    </row>
    <row r="363" spans="4:10">
      <c r="D363" s="36"/>
      <c r="G363" s="21"/>
      <c r="H363" s="21"/>
      <c r="I363" s="21"/>
      <c r="J363" s="21"/>
    </row>
    <row r="364" spans="4:10">
      <c r="D364" s="36"/>
      <c r="G364" s="21"/>
      <c r="H364" s="21"/>
      <c r="I364" s="21"/>
      <c r="J364" s="21"/>
    </row>
    <row r="365" spans="4:10">
      <c r="D365" s="36"/>
      <c r="G365" s="21"/>
      <c r="H365" s="21"/>
      <c r="I365" s="21"/>
      <c r="J365" s="21"/>
    </row>
    <row r="366" spans="4:10">
      <c r="D366" s="36"/>
      <c r="G366" s="21"/>
      <c r="H366" s="21"/>
      <c r="I366" s="21"/>
      <c r="J366" s="21"/>
    </row>
    <row r="367" spans="4:10">
      <c r="D367" s="36"/>
      <c r="G367" s="21"/>
    </row>
    <row r="368" spans="4:10">
      <c r="D368" s="36"/>
      <c r="G368" s="21"/>
    </row>
    <row r="369" spans="4:7">
      <c r="D369" s="36"/>
      <c r="G369" s="21"/>
    </row>
    <row r="370" spans="4:7">
      <c r="D370" s="36"/>
      <c r="G370" s="21"/>
    </row>
    <row r="371" spans="4:7">
      <c r="D371" s="36"/>
      <c r="G371" s="21"/>
    </row>
    <row r="372" spans="4:7">
      <c r="D372" s="36"/>
      <c r="G372" s="21"/>
    </row>
    <row r="373" spans="4:7">
      <c r="D373" s="36"/>
      <c r="G373" s="21"/>
    </row>
    <row r="374" spans="4:7">
      <c r="D374" s="36"/>
      <c r="G374" s="21"/>
    </row>
    <row r="375" spans="4:7">
      <c r="D375" s="36"/>
    </row>
    <row r="376" spans="4:7">
      <c r="D376" s="36"/>
    </row>
    <row r="377" spans="4:7">
      <c r="D377" s="36"/>
    </row>
    <row r="378" spans="4:7">
      <c r="D378" s="36"/>
    </row>
    <row r="379" spans="4:7">
      <c r="D379" s="36"/>
    </row>
    <row r="380" spans="4:7">
      <c r="D380" s="36"/>
    </row>
    <row r="381" spans="4:7">
      <c r="D381" s="36"/>
    </row>
  </sheetData>
  <mergeCells count="37">
    <mergeCell ref="G99:G100"/>
    <mergeCell ref="H99:H100"/>
    <mergeCell ref="G119:H119"/>
    <mergeCell ref="I119:J119"/>
    <mergeCell ref="B161:F175"/>
    <mergeCell ref="B98:B100"/>
    <mergeCell ref="C98:D98"/>
    <mergeCell ref="E98:F98"/>
    <mergeCell ref="B116:F116"/>
    <mergeCell ref="B117:F117"/>
    <mergeCell ref="B157:F160"/>
    <mergeCell ref="B78:B80"/>
    <mergeCell ref="B96:F96"/>
    <mergeCell ref="C97:F9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C78:C79"/>
    <mergeCell ref="B95:F95"/>
    <mergeCell ref="D78:D79"/>
    <mergeCell ref="B52:J52"/>
    <mergeCell ref="B77:F77"/>
    <mergeCell ref="B76:F76"/>
    <mergeCell ref="B53:J53"/>
    <mergeCell ref="G54:J54"/>
    <mergeCell ref="C55:C56"/>
    <mergeCell ref="D55:D56"/>
    <mergeCell ref="G55:G56"/>
    <mergeCell ref="H55:H56"/>
    <mergeCell ref="B54:B57"/>
    <mergeCell ref="C54:F54"/>
  </mergeCells>
  <phoneticPr fontId="116" type="noConversion"/>
  <conditionalFormatting sqref="G82:H94">
    <cfRule type="cellIs" dxfId="3" priority="3" operator="greaterThan">
      <formula>0</formula>
    </cfRule>
    <cfRule type="cellIs" dxfId="2" priority="4" operator="lessThan">
      <formula>0</formula>
    </cfRule>
  </conditionalFormatting>
  <conditionalFormatting sqref="G101:H115">
    <cfRule type="cellIs" dxfId="1" priority="1" operator="greaterThan">
      <formula>0</formula>
    </cfRule>
    <cfRule type="cellIs" dxfId="0" priority="2" operator="lessThan">
      <formula>0</formula>
    </cfRule>
  </conditionalFormatting>
  <pageMargins left="0" right="3.937007874015748E-2" top="0.44" bottom="0.62" header="0" footer="7.874015748031496E-2"/>
  <pageSetup scale="75" orientation="portrait" r:id="rId1"/>
  <ignoredErrors>
    <ignoredError sqref="C22:J22 D30 H30 F30 J30" formulaRange="1"/>
    <ignoredError sqref="F62 F59 F66 F70 C85 C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Website, Support</cp:lastModifiedBy>
  <cp:lastPrinted>2024-02-23T07:34:45Z</cp:lastPrinted>
  <dcterms:created xsi:type="dcterms:W3CDTF">2020-10-21T07:14:05Z</dcterms:created>
  <dcterms:modified xsi:type="dcterms:W3CDTF">2025-11-21T07:26:04Z</dcterms:modified>
</cp:coreProperties>
</file>