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niket Manval\04 April 2025\24-04-25\Upl\Payment System Indicator for March 2025\"/>
    </mc:Choice>
  </mc:AlternateContent>
  <xr:revisionPtr revIDLastSave="0" documentId="13_ncr:1_{0C4D1E32-82EB-4DBD-B65E-1A1136D066FF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March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6" i="7" l="1"/>
  <c r="J71" i="7" l="1"/>
  <c r="D11" i="7"/>
  <c r="E11" i="7"/>
  <c r="H11" i="7"/>
  <c r="I11" i="7"/>
  <c r="D19" i="7"/>
  <c r="E19" i="7"/>
  <c r="H19" i="7"/>
  <c r="I19" i="7"/>
  <c r="I10" i="7" l="1"/>
  <c r="E10" i="7"/>
  <c r="D10" i="7"/>
  <c r="H10" i="7"/>
  <c r="H60" i="7"/>
  <c r="D60" i="7"/>
  <c r="F109" i="7" l="1"/>
  <c r="D112" i="7" l="1"/>
  <c r="J44" i="7" l="1"/>
  <c r="F44" i="7"/>
  <c r="F42" i="7" l="1"/>
  <c r="J42" i="7"/>
  <c r="F112" i="7"/>
  <c r="F106" i="7"/>
  <c r="F103" i="7"/>
  <c r="D109" i="7"/>
  <c r="D106" i="7"/>
  <c r="D103" i="7"/>
  <c r="F102" i="7" l="1"/>
  <c r="D102" i="7"/>
  <c r="E112" i="7"/>
  <c r="E109" i="7"/>
  <c r="E106" i="7"/>
  <c r="E103" i="7"/>
  <c r="C112" i="7"/>
  <c r="C109" i="7"/>
  <c r="C106" i="7"/>
  <c r="C103" i="7"/>
  <c r="E102" i="7" l="1"/>
  <c r="F116" i="7"/>
  <c r="D116" i="7"/>
  <c r="C102" i="7"/>
  <c r="F39" i="7"/>
  <c r="J39" i="7"/>
  <c r="J36" i="7"/>
  <c r="F36" i="7"/>
  <c r="C116" i="7" l="1"/>
  <c r="E116" i="7"/>
  <c r="J35" i="7"/>
  <c r="F35" i="7"/>
  <c r="F89" i="7" l="1"/>
  <c r="F86" i="7"/>
  <c r="F83" i="7"/>
  <c r="F71" i="7"/>
  <c r="J67" i="7"/>
  <c r="F67" i="7"/>
  <c r="J60" i="7"/>
  <c r="F60" i="7"/>
  <c r="J63" i="7"/>
  <c r="F63" i="7"/>
  <c r="H39" i="7" l="1"/>
  <c r="D39" i="7"/>
  <c r="D31" i="7" l="1"/>
  <c r="D83" i="7"/>
  <c r="C83" i="7"/>
  <c r="E89" i="7" l="1"/>
  <c r="D89" i="7"/>
  <c r="C89" i="7"/>
  <c r="E86" i="7"/>
  <c r="D86" i="7"/>
  <c r="E83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E44" i="7"/>
  <c r="D44" i="7"/>
  <c r="C44" i="7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G19" i="7"/>
  <c r="F19" i="7"/>
  <c r="C19" i="7"/>
  <c r="J11" i="7"/>
  <c r="G11" i="7"/>
  <c r="F11" i="7"/>
  <c r="C11" i="7"/>
  <c r="C10" i="7" l="1"/>
  <c r="G42" i="7"/>
  <c r="C42" i="7"/>
  <c r="G10" i="7"/>
  <c r="F50" i="7"/>
  <c r="F10" i="7"/>
  <c r="J10" i="7"/>
  <c r="D42" i="7"/>
  <c r="H42" i="7"/>
  <c r="I42" i="7"/>
  <c r="E42" i="7"/>
  <c r="E50" i="7" l="1"/>
  <c r="D50" i="7"/>
  <c r="G51" i="7"/>
  <c r="C50" i="7"/>
  <c r="C51" i="7"/>
  <c r="C52" i="7"/>
  <c r="G52" i="7"/>
  <c r="G50" i="7"/>
  <c r="H51" i="7"/>
  <c r="J52" i="7"/>
  <c r="J51" i="7"/>
  <c r="D52" i="7"/>
  <c r="D51" i="7"/>
  <c r="I51" i="7"/>
  <c r="I52" i="7"/>
  <c r="E51" i="7"/>
  <c r="I50" i="7"/>
  <c r="F51" i="7"/>
  <c r="J50" i="7"/>
  <c r="E52" i="7"/>
  <c r="H52" i="7"/>
  <c r="F52" i="7"/>
  <c r="H50" i="7"/>
</calcChain>
</file>

<file path=xl/sharedStrings.xml><?xml version="1.0" encoding="utf-8"?>
<sst xmlns="http://schemas.openxmlformats.org/spreadsheetml/2006/main" count="195" uniqueCount="168">
  <si>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</si>
  <si>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</si>
  <si>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</si>
  <si>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</si>
  <si>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</si>
  <si>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</si>
  <si>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</si>
  <si>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</si>
  <si>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</si>
  <si>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</si>
  <si>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</si>
  <si>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</si>
  <si>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</si>
  <si>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</si>
  <si>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</si>
  <si>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</si>
  <si>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</si>
  <si>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</si>
  <si>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</si>
  <si>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</si>
  <si>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</si>
  <si>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</si>
  <si>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</si>
  <si>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</si>
  <si>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</si>
  <si>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</si>
  <si>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</si>
  <si>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</si>
  <si>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</si>
  <si>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</si>
  <si>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</si>
  <si>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</si>
  <si>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</si>
  <si>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</si>
  <si>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</si>
  <si>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</si>
  <si>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</si>
  <si>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</si>
  <si>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</si>
  <si>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</si>
  <si>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</si>
  <si>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</si>
  <si>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</si>
  <si>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</si>
  <si>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</si>
  <si>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</si>
  <si>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</si>
  <si>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</si>
  <si>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</si>
  <si>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</si>
  <si>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</si>
  <si>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</si>
  <si>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</si>
  <si>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</si>
  <si>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</si>
  <si>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</si>
  <si>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</si>
  <si>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</si>
  <si>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</si>
  <si>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</si>
  <si>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</si>
  <si>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</si>
  <si>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</si>
  <si>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</si>
  <si>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</si>
  <si>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</si>
  <si>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</si>
  <si>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</si>
  <si>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</si>
  <si>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</si>
  <si>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</si>
  <si>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</si>
  <si>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</si>
  <si>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</si>
  <si>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</si>
  <si>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</si>
  <si>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</si>
  <si>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</si>
  <si>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</si>
  <si>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</si>
  <si>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</si>
  <si>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</si>
  <si>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</si>
  <si>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</si>
  <si>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</si>
  <si>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</si>
  <si>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</si>
  <si>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</si>
  <si>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</si>
  <si>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</si>
  <si>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</si>
  <si>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</si>
  <si>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</si>
  <si>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</si>
  <si>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</si>
  <si>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</si>
  <si>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</si>
  <si>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</si>
  <si>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</si>
  <si>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</si>
  <si>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</si>
  <si>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</si>
  <si>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</si>
  <si>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</si>
  <si>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</si>
  <si>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</si>
  <si>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</si>
  <si>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</si>
  <si>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</si>
  <si>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</si>
  <si>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</si>
  <si>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</si>
  <si>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</si>
  <si>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</si>
  <si>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</si>
  <si>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</si>
  <si>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</si>
  <si>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</si>
  <si>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</si>
  <si>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</si>
  <si>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</si>
  <si>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</si>
  <si>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</si>
  <si>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</si>
  <si>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</si>
  <si>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</si>
  <si>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</si>
  <si>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</si>
  <si>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</si>
  <si>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</si>
  <si>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</si>
  <si>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</si>
  <si>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</si>
  <si>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</si>
  <si>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</si>
  <si>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</si>
  <si>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</si>
  <si>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</si>
  <si>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</si>
  <si>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</si>
  <si>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</si>
  <si>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</si>
  <si>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</si>
  <si>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</si>
  <si>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</si>
  <si>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</si>
  <si>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</si>
  <si>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</si>
  <si>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</si>
  <si>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</si>
  <si>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</si>
  <si>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</si>
  <si>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</si>
  <si>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</si>
  <si>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</si>
  <si>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</si>
  <si>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</si>
  <si>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</si>
  <si>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</t>
  </si>
  <si>
    <t>February 2025</t>
  </si>
  <si>
    <t>0.140 bps</t>
  </si>
  <si>
    <t>2024
March</t>
  </si>
  <si>
    <t>March</t>
  </si>
  <si>
    <t>March 2025</t>
  </si>
  <si>
    <t>0.121 bps</t>
  </si>
  <si>
    <t>FY 2024-25</t>
  </si>
  <si>
    <t>As on March 2025</t>
  </si>
  <si>
    <t>0.094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</si>
</sst>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"/>
  </numFmts>
  <fonts count="1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  <font>
      <sz val="11"/>
      <color rgb="FF000000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45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right" vertical="center" wrapText="1"/>
    </xf>
    <xf numFmtId="2" fontId="4" fillId="6" borderId="1" xfId="0" applyNumberFormat="1" applyFont="1" applyFill="1" applyBorder="1" applyAlignment="1">
      <alignment horizontal="right" vertical="center" wrapText="1"/>
    </xf>
    <xf numFmtId="3" fontId="118" fillId="0" borderId="0" xfId="0" applyNumberFormat="1" applyFont="1"/>
    <xf numFmtId="0" fontId="118" fillId="0" borderId="0" xfId="0" applyFont="1"/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/>
    <xf numFmtId="2" fontId="3" fillId="2" borderId="0" xfId="0" applyNumberFormat="1" applyFont="1" applyFill="1" applyBorder="1" applyAlignment="1">
      <alignment horizontal="right" vertical="center" wrapText="1"/>
    </xf>
    <xf numFmtId="9" fontId="3" fillId="2" borderId="0" xfId="36971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17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182" fontId="2" fillId="0" borderId="0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/>
    <xf numFmtId="0" fontId="2" fillId="2" borderId="0" xfId="0" applyFont="1" applyFill="1" applyBorder="1" applyAlignment="1">
      <alignment wrapText="1"/>
    </xf>
    <xf numFmtId="2" fontId="2" fillId="2" borderId="0" xfId="0" applyNumberFormat="1" applyFont="1" applyFill="1" applyBorder="1"/>
    <xf numFmtId="2" fontId="2" fillId="0" borderId="0" xfId="0" applyNumberFormat="1" applyFont="1" applyBorder="1"/>
    <xf numFmtId="1" fontId="2" fillId="2" borderId="0" xfId="0" applyNumberFormat="1" applyFont="1" applyFill="1" applyBorder="1"/>
    <xf numFmtId="1" fontId="2" fillId="0" borderId="0" xfId="0" applyNumberFormat="1" applyFont="1" applyBorder="1"/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20" xfId="0" applyNumberFormat="1" applyFont="1" applyFill="1" applyBorder="1" applyAlignment="1">
      <alignment horizontal="center" vertical="center" wrapText="1"/>
    </xf>
    <xf numFmtId="2" fontId="9" fillId="5" borderId="39" xfId="0" applyNumberFormat="1" applyFont="1" applyFill="1" applyBorder="1" applyAlignment="1">
      <alignment horizontal="center" vertical="center" wrapText="1"/>
    </xf>
    <xf numFmtId="2" fontId="9" fillId="5" borderId="40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29" fillId="0" borderId="0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K371"/>
  <sheetViews>
    <sheetView showGridLines="0" tabSelected="1" zoomScaleNormal="10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1.42578125" style="1" customWidth="1"/>
    <col min="2" max="2" width="55.42578125" style="2" customWidth="1"/>
    <col min="3" max="3" width="11.42578125" style="36" customWidth="1"/>
    <col min="4" max="4" width="11.140625" style="58" bestFit="1" customWidth="1"/>
    <col min="5" max="6" width="13.85546875" style="36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11.140625" style="57" bestFit="1" customWidth="1"/>
    <col min="11" max="16384" width="9.140625" style="1"/>
  </cols>
  <sheetData>
    <row r="1" spans="2:10">
      <c r="B1" s="123"/>
      <c r="C1" s="124"/>
      <c r="D1" s="125"/>
      <c r="E1" s="124"/>
      <c r="F1" s="124"/>
      <c r="G1" s="126"/>
      <c r="H1" s="127"/>
      <c r="I1" s="126"/>
      <c r="J1" s="126"/>
    </row>
    <row r="2" spans="2:10">
      <c r="B2" s="134" t="s">
        <v>80</v>
      </c>
      <c r="C2" s="134"/>
      <c r="D2" s="134"/>
      <c r="E2" s="134"/>
      <c r="F2" s="134"/>
      <c r="G2" s="134"/>
      <c r="H2" s="134"/>
      <c r="I2" s="134"/>
      <c r="J2" s="134"/>
    </row>
    <row r="3" spans="2:10">
      <c r="B3" s="135" t="s">
        <v>69</v>
      </c>
      <c r="C3" s="135"/>
      <c r="D3" s="135"/>
      <c r="E3" s="135"/>
      <c r="F3" s="135"/>
      <c r="G3" s="135"/>
      <c r="H3" s="135"/>
      <c r="I3" s="135"/>
      <c r="J3" s="135"/>
    </row>
    <row r="4" spans="2:10">
      <c r="B4" s="136"/>
      <c r="C4" s="131" t="s">
        <v>30</v>
      </c>
      <c r="D4" s="131"/>
      <c r="E4" s="131"/>
      <c r="F4" s="131"/>
      <c r="G4" s="130" t="s">
        <v>29</v>
      </c>
      <c r="H4" s="130"/>
      <c r="I4" s="130"/>
      <c r="J4" s="130"/>
    </row>
    <row r="5" spans="2:10" ht="12.75" customHeight="1">
      <c r="B5" s="136"/>
      <c r="C5" s="131" t="s">
        <v>165</v>
      </c>
      <c r="D5" s="132" t="s">
        <v>161</v>
      </c>
      <c r="E5" s="112">
        <v>2025</v>
      </c>
      <c r="F5" s="112">
        <v>2025</v>
      </c>
      <c r="G5" s="131" t="s">
        <v>165</v>
      </c>
      <c r="H5" s="132" t="s">
        <v>161</v>
      </c>
      <c r="I5" s="112">
        <v>2025</v>
      </c>
      <c r="J5" s="112">
        <v>2025</v>
      </c>
    </row>
    <row r="6" spans="2:10" ht="12.75" customHeight="1">
      <c r="B6" s="136"/>
      <c r="C6" s="131"/>
      <c r="D6" s="132"/>
      <c r="E6" s="112" t="s">
        <v>158</v>
      </c>
      <c r="F6" s="112" t="s">
        <v>162</v>
      </c>
      <c r="G6" s="131"/>
      <c r="H6" s="132"/>
      <c r="I6" s="112" t="s">
        <v>158</v>
      </c>
      <c r="J6" s="112" t="s">
        <v>162</v>
      </c>
    </row>
    <row r="7" spans="2:10">
      <c r="B7" s="136"/>
      <c r="C7" s="112">
        <v>1</v>
      </c>
      <c r="D7" s="112">
        <v>2</v>
      </c>
      <c r="E7" s="112">
        <v>3</v>
      </c>
      <c r="F7" s="112">
        <v>4</v>
      </c>
      <c r="G7" s="112">
        <v>1</v>
      </c>
      <c r="H7" s="112">
        <v>2</v>
      </c>
      <c r="I7" s="112">
        <v>3</v>
      </c>
      <c r="J7" s="112">
        <v>4</v>
      </c>
    </row>
    <row r="8" spans="2:10">
      <c r="B8" s="7" t="s">
        <v>68</v>
      </c>
      <c r="C8" s="22"/>
      <c r="D8" s="22"/>
      <c r="E8" s="22"/>
      <c r="F8" s="22"/>
      <c r="G8" s="38"/>
      <c r="H8" s="38"/>
      <c r="I8" s="38"/>
      <c r="J8" s="38"/>
    </row>
    <row r="9" spans="2:10">
      <c r="B9" s="17" t="s">
        <v>67</v>
      </c>
      <c r="C9" s="22"/>
      <c r="D9" s="22"/>
      <c r="E9" s="22"/>
      <c r="F9" s="22"/>
      <c r="G9" s="38"/>
      <c r="H9" s="38"/>
      <c r="I9" s="39"/>
      <c r="J9" s="39"/>
    </row>
    <row r="10" spans="2:10">
      <c r="B10" s="16" t="s">
        <v>66</v>
      </c>
      <c r="C10" s="3">
        <f>C11+C15+C16</f>
        <v>47.396695000000008</v>
      </c>
      <c r="D10" s="3">
        <f t="shared" ref="D10:G10" si="0">D11+D15+D16</f>
        <v>3.47722</v>
      </c>
      <c r="E10" s="3">
        <f t="shared" si="0"/>
        <v>3.7227399999999999</v>
      </c>
      <c r="F10" s="3">
        <f t="shared" si="0"/>
        <v>4.3616099999999998</v>
      </c>
      <c r="G10" s="40">
        <f t="shared" si="0"/>
        <v>296218030.45194876</v>
      </c>
      <c r="H10" s="40">
        <f>H11+H15+H16</f>
        <v>21627756.333550602</v>
      </c>
      <c r="I10" s="40">
        <f>I11+I15+I16</f>
        <v>25171732.9197683</v>
      </c>
      <c r="J10" s="40">
        <f>J11+J15+J16</f>
        <v>27936158.351368897</v>
      </c>
    </row>
    <row r="11" spans="2:10">
      <c r="B11" s="16" t="s">
        <v>65</v>
      </c>
      <c r="C11" s="3">
        <f>C12+C13+C14</f>
        <v>17.86797</v>
      </c>
      <c r="D11" s="3">
        <f t="shared" ref="D11:J11" si="1">D12+D13+D14</f>
        <v>1.1387800000000001</v>
      </c>
      <c r="E11" s="3">
        <f t="shared" si="1"/>
        <v>1.1572499999999999</v>
      </c>
      <c r="F11" s="3">
        <f t="shared" si="1"/>
        <v>1.33182</v>
      </c>
      <c r="G11" s="40">
        <f>G12+G13+G14</f>
        <v>185733719.45194876</v>
      </c>
      <c r="H11" s="40">
        <f t="shared" si="1"/>
        <v>13374679.495550603</v>
      </c>
      <c r="I11" s="40">
        <f t="shared" si="1"/>
        <v>14137926.109768299</v>
      </c>
      <c r="J11" s="40">
        <f t="shared" si="1"/>
        <v>15356047.8013689</v>
      </c>
    </row>
    <row r="12" spans="2:10">
      <c r="B12" s="9" t="s">
        <v>64</v>
      </c>
      <c r="C12" s="31">
        <v>10.561059999999999</v>
      </c>
      <c r="D12" s="31">
        <v>0.59782000000000002</v>
      </c>
      <c r="E12" s="31">
        <v>0.62616000000000005</v>
      </c>
      <c r="F12" s="31">
        <v>0.76178999999999997</v>
      </c>
      <c r="G12" s="41">
        <v>16056018.291948801</v>
      </c>
      <c r="H12" s="41">
        <v>981056.9955506</v>
      </c>
      <c r="I12" s="41">
        <v>1088597.6297683001</v>
      </c>
      <c r="J12" s="41">
        <v>1297378.0213688998</v>
      </c>
    </row>
    <row r="13" spans="2:10">
      <c r="B13" s="9" t="s">
        <v>63</v>
      </c>
      <c r="C13" s="31">
        <v>4.7247200000000005</v>
      </c>
      <c r="D13" s="31">
        <v>0.35121000000000002</v>
      </c>
      <c r="E13" s="31">
        <v>0.32919999999999999</v>
      </c>
      <c r="F13" s="31">
        <v>0.35610000000000003</v>
      </c>
      <c r="G13" s="41">
        <v>77286610.559999987</v>
      </c>
      <c r="H13" s="41">
        <v>6226720.2000000002</v>
      </c>
      <c r="I13" s="41">
        <v>5916603.1299999999</v>
      </c>
      <c r="J13" s="41">
        <v>6589738.0300000003</v>
      </c>
    </row>
    <row r="14" spans="2:10">
      <c r="B14" s="9" t="s">
        <v>62</v>
      </c>
      <c r="C14" s="31">
        <v>2.5821900000000002</v>
      </c>
      <c r="D14" s="31">
        <v>0.18975</v>
      </c>
      <c r="E14" s="31">
        <v>0.20188999999999999</v>
      </c>
      <c r="F14" s="31">
        <v>0.21393000000000001</v>
      </c>
      <c r="G14" s="41">
        <v>92391090.599999994</v>
      </c>
      <c r="H14" s="41">
        <v>6166902.3000000017</v>
      </c>
      <c r="I14" s="41">
        <v>7132725.3499999996</v>
      </c>
      <c r="J14" s="41">
        <v>7468931.75</v>
      </c>
    </row>
    <row r="15" spans="2:10">
      <c r="B15" s="9" t="s">
        <v>61</v>
      </c>
      <c r="C15" s="31">
        <v>28.063955000000007</v>
      </c>
      <c r="D15" s="31">
        <v>2.2676699999999999</v>
      </c>
      <c r="E15" s="31">
        <v>2.4480599999999999</v>
      </c>
      <c r="F15" s="31">
        <v>2.93634</v>
      </c>
      <c r="G15" s="32">
        <v>100639564.86</v>
      </c>
      <c r="H15" s="32">
        <v>7795104.1399999997</v>
      </c>
      <c r="I15" s="32">
        <v>9957432.4000000004</v>
      </c>
      <c r="J15" s="32">
        <v>11758723.619999999</v>
      </c>
    </row>
    <row r="16" spans="2:10">
      <c r="B16" s="9" t="s">
        <v>60</v>
      </c>
      <c r="C16" s="31">
        <v>1.4647699999999999</v>
      </c>
      <c r="D16" s="31">
        <v>7.077E-2</v>
      </c>
      <c r="E16" s="29">
        <v>0.11743000000000001</v>
      </c>
      <c r="F16" s="29">
        <v>9.3450000000000005E-2</v>
      </c>
      <c r="G16" s="41">
        <v>9844746.1399999987</v>
      </c>
      <c r="H16" s="41">
        <v>457972.69800000003</v>
      </c>
      <c r="I16" s="41">
        <v>1076374.4100000001</v>
      </c>
      <c r="J16" s="41">
        <v>821386.93</v>
      </c>
    </row>
    <row r="17" spans="2:10">
      <c r="B17" s="26" t="s">
        <v>59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27" t="s">
        <v>58</v>
      </c>
      <c r="C18" s="23"/>
      <c r="D18" s="23"/>
      <c r="E18" s="23"/>
      <c r="F18" s="23"/>
      <c r="G18" s="39"/>
      <c r="H18" s="39"/>
      <c r="I18" s="42"/>
      <c r="J18" s="42"/>
    </row>
    <row r="19" spans="2:10">
      <c r="B19" s="11" t="s">
        <v>57</v>
      </c>
      <c r="C19" s="24">
        <f>C20+C21</f>
        <v>3024.5457999999994</v>
      </c>
      <c r="D19" s="24">
        <f t="shared" ref="D19:J19" si="2">D20+D21</f>
        <v>278.47261000000003</v>
      </c>
      <c r="E19" s="24">
        <f>E20+E21</f>
        <v>244.20221999999998</v>
      </c>
      <c r="F19" s="24">
        <f>F20+F21</f>
        <v>307.02909</v>
      </c>
      <c r="G19" s="43">
        <f>G20+G21</f>
        <v>201387682.26507562</v>
      </c>
      <c r="H19" s="43">
        <f>H20+H21</f>
        <v>18128366.098078892</v>
      </c>
      <c r="I19" s="43">
        <f t="shared" si="2"/>
        <v>16099370.904739805</v>
      </c>
      <c r="J19" s="43">
        <f t="shared" si="2"/>
        <v>21401969.099279914</v>
      </c>
    </row>
    <row r="20" spans="2:10">
      <c r="B20" s="28" t="s">
        <v>56</v>
      </c>
      <c r="C20" s="25">
        <v>3010.3170699999996</v>
      </c>
      <c r="D20" s="25">
        <v>277.24988000000002</v>
      </c>
      <c r="E20" s="25">
        <v>243.04705999999999</v>
      </c>
      <c r="F20" s="25">
        <v>305.71138999999999</v>
      </c>
      <c r="G20" s="35">
        <v>181153128.86038497</v>
      </c>
      <c r="H20" s="35">
        <v>16588625.491554447</v>
      </c>
      <c r="I20" s="44">
        <v>14226026.942137416</v>
      </c>
      <c r="J20" s="44">
        <v>19394682.595942535</v>
      </c>
    </row>
    <row r="21" spans="2:10">
      <c r="B21" s="28" t="s">
        <v>55</v>
      </c>
      <c r="C21" s="25">
        <v>14.228730000000001</v>
      </c>
      <c r="D21" s="25">
        <v>1.2227300000000001</v>
      </c>
      <c r="E21" s="25">
        <v>1.15516</v>
      </c>
      <c r="F21" s="25">
        <v>1.3177000000000001</v>
      </c>
      <c r="G21" s="35">
        <v>20234553.404690653</v>
      </c>
      <c r="H21" s="35">
        <v>1539740.606524447</v>
      </c>
      <c r="I21" s="44">
        <v>1873343.962602389</v>
      </c>
      <c r="J21" s="44">
        <v>2007286.50333738</v>
      </c>
    </row>
    <row r="22" spans="2:10">
      <c r="B22" s="27" t="s">
        <v>54</v>
      </c>
      <c r="C22" s="23"/>
      <c r="D22" s="23"/>
      <c r="E22" s="23"/>
      <c r="F22" s="23"/>
      <c r="G22" s="39"/>
      <c r="H22" s="39"/>
      <c r="I22" s="42"/>
      <c r="J22" s="42"/>
    </row>
    <row r="23" spans="2:10">
      <c r="B23" s="11" t="s">
        <v>53</v>
      </c>
      <c r="C23" s="24">
        <f>SUM(C24:C29)</f>
        <v>2061014.9075</v>
      </c>
      <c r="D23" s="24">
        <f>SUM(D24:D29)</f>
        <v>152969.084</v>
      </c>
      <c r="E23" s="24">
        <f t="shared" ref="E23:G23" si="3">SUM(E24:E29)</f>
        <v>177394.60785</v>
      </c>
      <c r="F23" s="24">
        <f>SUM(F24:F29)</f>
        <v>202008.60661999998</v>
      </c>
      <c r="G23" s="45">
        <f t="shared" si="3"/>
        <v>79781976.114193559</v>
      </c>
      <c r="H23" s="45">
        <f>SUM(H24:H29)</f>
        <v>7152556.730834648</v>
      </c>
      <c r="I23" s="45">
        <f>SUM(I24:I29)</f>
        <v>6497659.8178262208</v>
      </c>
      <c r="J23" s="45">
        <f>SUM(J24:J29)</f>
        <v>8242601.1737877</v>
      </c>
    </row>
    <row r="24" spans="2:10">
      <c r="B24" s="9" t="s">
        <v>52</v>
      </c>
      <c r="C24" s="25">
        <v>3.6400000000000015</v>
      </c>
      <c r="D24" s="25">
        <v>0.34000000000000014</v>
      </c>
      <c r="E24" s="25">
        <v>0.28000000000000008</v>
      </c>
      <c r="F24" s="25">
        <v>0.31000000000000011</v>
      </c>
      <c r="G24" s="44">
        <v>189.55</v>
      </c>
      <c r="H24" s="44">
        <v>21.91</v>
      </c>
      <c r="I24" s="44">
        <v>15.65</v>
      </c>
      <c r="J24" s="44">
        <v>15.909999999999998</v>
      </c>
    </row>
    <row r="25" spans="2:10" s="8" customFormat="1">
      <c r="B25" s="9" t="s">
        <v>51</v>
      </c>
      <c r="C25" s="25">
        <v>32964.43</v>
      </c>
      <c r="D25" s="25">
        <v>3014.5300000000011</v>
      </c>
      <c r="E25" s="25">
        <v>3103.12</v>
      </c>
      <c r="F25" s="25">
        <v>3506.6000000000004</v>
      </c>
      <c r="G25" s="44">
        <v>554034.28</v>
      </c>
      <c r="H25" s="44">
        <v>44707.350000000006</v>
      </c>
      <c r="I25" s="44">
        <v>57096.939999999995</v>
      </c>
      <c r="J25" s="44">
        <v>66841.159999999989</v>
      </c>
    </row>
    <row r="26" spans="2:10">
      <c r="B26" s="9" t="s">
        <v>71</v>
      </c>
      <c r="C26" s="25">
        <v>56249.68</v>
      </c>
      <c r="D26" s="25">
        <v>5806.3599999999988</v>
      </c>
      <c r="E26" s="25">
        <v>4048.29</v>
      </c>
      <c r="F26" s="25">
        <v>4616.3900000000003</v>
      </c>
      <c r="G26" s="44">
        <v>7139109.8899999987</v>
      </c>
      <c r="H26" s="44">
        <v>634705.71</v>
      </c>
      <c r="I26" s="44">
        <v>563081.6399999999</v>
      </c>
      <c r="J26" s="44">
        <v>667812.79999999993</v>
      </c>
    </row>
    <row r="27" spans="2:10" s="8" customFormat="1">
      <c r="B27" s="9" t="s">
        <v>72</v>
      </c>
      <c r="C27" s="25">
        <v>16938.86</v>
      </c>
      <c r="D27" s="25">
        <v>1808.71</v>
      </c>
      <c r="E27" s="25">
        <v>1533.06</v>
      </c>
      <c r="F27" s="25">
        <v>1861.2599999999998</v>
      </c>
      <c r="G27" s="44">
        <v>1670223.39</v>
      </c>
      <c r="H27" s="44">
        <v>173928.30000000002</v>
      </c>
      <c r="I27" s="44">
        <v>140880.51</v>
      </c>
      <c r="J27" s="44">
        <v>176401.22999999998</v>
      </c>
    </row>
    <row r="28" spans="2:10">
      <c r="B28" s="9" t="s">
        <v>73</v>
      </c>
      <c r="C28" s="25">
        <v>96198.047500000001</v>
      </c>
      <c r="D28" s="25">
        <v>7939.1040000000012</v>
      </c>
      <c r="E28" s="33">
        <v>7647.92785</v>
      </c>
      <c r="F28" s="33">
        <v>9008.9666199999992</v>
      </c>
      <c r="G28" s="44">
        <v>44361464.334193558</v>
      </c>
      <c r="H28" s="44">
        <v>4320840.230834648</v>
      </c>
      <c r="I28" s="44">
        <v>3540103.3778262213</v>
      </c>
      <c r="J28" s="44">
        <v>4854308.4837876996</v>
      </c>
    </row>
    <row r="29" spans="2:10">
      <c r="B29" s="9" t="s">
        <v>74</v>
      </c>
      <c r="C29" s="25">
        <v>1858660.25</v>
      </c>
      <c r="D29" s="25">
        <v>134400.04</v>
      </c>
      <c r="E29" s="25">
        <v>161061.93</v>
      </c>
      <c r="F29" s="25">
        <v>183015.08</v>
      </c>
      <c r="G29" s="44">
        <v>26056954.669999998</v>
      </c>
      <c r="H29" s="44">
        <v>1978353.23</v>
      </c>
      <c r="I29" s="44">
        <v>2196481.6999999997</v>
      </c>
      <c r="J29" s="44">
        <v>2477221.5900000003</v>
      </c>
    </row>
    <row r="30" spans="2:10">
      <c r="B30" s="4" t="s">
        <v>75</v>
      </c>
      <c r="C30" s="25">
        <v>17.243769999999998</v>
      </c>
      <c r="D30" s="25">
        <v>1.7786</v>
      </c>
      <c r="E30" s="25">
        <v>1.1494599999999999</v>
      </c>
      <c r="F30" s="122">
        <v>1.25915</v>
      </c>
      <c r="G30" s="44">
        <v>184.9881008829999</v>
      </c>
      <c r="H30" s="44">
        <v>20.318185846999988</v>
      </c>
      <c r="I30" s="44">
        <v>12.51775585599999</v>
      </c>
      <c r="J30" s="44">
        <v>13.686625110999994</v>
      </c>
    </row>
    <row r="31" spans="2:10">
      <c r="B31" s="13" t="s">
        <v>50</v>
      </c>
      <c r="C31" s="24">
        <f>SUM(C32:C34)</f>
        <v>21659.946361999999</v>
      </c>
      <c r="D31" s="24">
        <f>SUM(D32:D34)</f>
        <v>1660.9994299999998</v>
      </c>
      <c r="E31" s="24">
        <f t="shared" ref="E31:J31" si="4">SUM(E32:E34)</f>
        <v>1862.7982599999998</v>
      </c>
      <c r="F31" s="24">
        <f t="shared" si="4"/>
        <v>1891.3528999999996</v>
      </c>
      <c r="G31" s="45">
        <f>SUM(G32:G34)</f>
        <v>2208583.0754489205</v>
      </c>
      <c r="H31" s="45">
        <f t="shared" si="4"/>
        <v>165046.74575255997</v>
      </c>
      <c r="I31" s="45">
        <f t="shared" si="4"/>
        <v>193068.11144360999</v>
      </c>
      <c r="J31" s="45">
        <f t="shared" si="4"/>
        <v>211047.17195513</v>
      </c>
    </row>
    <row r="32" spans="2:10">
      <c r="B32" s="4" t="s">
        <v>49</v>
      </c>
      <c r="C32" s="25">
        <v>230.08</v>
      </c>
      <c r="D32" s="25">
        <v>22.68</v>
      </c>
      <c r="E32" s="25">
        <v>15.670000000000002</v>
      </c>
      <c r="F32" s="25">
        <v>19.590000000000003</v>
      </c>
      <c r="G32" s="44">
        <v>6907.29</v>
      </c>
      <c r="H32" s="44">
        <v>583.98</v>
      </c>
      <c r="I32" s="44">
        <v>494.42</v>
      </c>
      <c r="J32" s="44">
        <v>610.79</v>
      </c>
    </row>
    <row r="33" spans="2:10" s="8" customFormat="1">
      <c r="B33" s="9" t="s">
        <v>76</v>
      </c>
      <c r="C33" s="15">
        <v>19762.28</v>
      </c>
      <c r="D33" s="15">
        <v>1491.9999999999998</v>
      </c>
      <c r="E33" s="15">
        <v>1701.0999999999997</v>
      </c>
      <c r="F33" s="15">
        <v>1724.7899999999997</v>
      </c>
      <c r="G33" s="46">
        <v>2199327.0599999996</v>
      </c>
      <c r="H33" s="46">
        <v>164223.09999999998</v>
      </c>
      <c r="I33" s="46">
        <v>192387.19999999998</v>
      </c>
      <c r="J33" s="46">
        <v>210245.52</v>
      </c>
    </row>
    <row r="34" spans="2:10">
      <c r="B34" s="9" t="s">
        <v>77</v>
      </c>
      <c r="C34" s="25">
        <v>1667.5863619999998</v>
      </c>
      <c r="D34" s="25">
        <v>146.31943000000001</v>
      </c>
      <c r="E34" s="25">
        <v>146.02825999999999</v>
      </c>
      <c r="F34" s="25">
        <v>146.97290000000001</v>
      </c>
      <c r="G34" s="44">
        <v>2348.7254489209995</v>
      </c>
      <c r="H34" s="44">
        <v>239.66575255999999</v>
      </c>
      <c r="I34" s="44">
        <v>186.49144361</v>
      </c>
      <c r="J34" s="44">
        <v>190.86195513000001</v>
      </c>
    </row>
    <row r="35" spans="2:10">
      <c r="B35" s="11" t="s">
        <v>48</v>
      </c>
      <c r="C35" s="24">
        <f t="shared" ref="C35:H35" si="5">C36+C39</f>
        <v>63861.146439999997</v>
      </c>
      <c r="D35" s="24">
        <f t="shared" si="5"/>
        <v>5034.1291600000004</v>
      </c>
      <c r="E35" s="24">
        <f t="shared" si="5"/>
        <v>5052.0879199999999</v>
      </c>
      <c r="F35" s="24">
        <f t="shared" ref="F35" si="6">F36+F39</f>
        <v>5789.5237400000005</v>
      </c>
      <c r="G35" s="45">
        <f t="shared" si="5"/>
        <v>2605110.3396799285</v>
      </c>
      <c r="H35" s="45">
        <f t="shared" si="5"/>
        <v>209208.02395099003</v>
      </c>
      <c r="I35" s="45">
        <f t="shared" ref="I35:J35" si="7">I36+I39</f>
        <v>201522.00805042393</v>
      </c>
      <c r="J35" s="45">
        <f t="shared" si="7"/>
        <v>240548.58016900797</v>
      </c>
    </row>
    <row r="36" spans="2:10">
      <c r="B36" s="11" t="s">
        <v>47</v>
      </c>
      <c r="C36" s="24">
        <f t="shared" ref="C36:I36" si="8">C37+C38</f>
        <v>47740.759760000001</v>
      </c>
      <c r="D36" s="24">
        <f t="shared" si="8"/>
        <v>3439.3777600000003</v>
      </c>
      <c r="E36" s="24">
        <f t="shared" si="8"/>
        <v>3969.5909000000001</v>
      </c>
      <c r="F36" s="24">
        <f t="shared" ref="F36" si="9">F37+F38</f>
        <v>4586.5042300000005</v>
      </c>
      <c r="G36" s="45">
        <f t="shared" si="8"/>
        <v>2109196.7131448789</v>
      </c>
      <c r="H36" s="45">
        <f t="shared" si="8"/>
        <v>164459.07655830699</v>
      </c>
      <c r="I36" s="45">
        <f t="shared" si="8"/>
        <v>167207.96449525995</v>
      </c>
      <c r="J36" s="45">
        <f t="shared" ref="J36" si="10">J37+J38</f>
        <v>201493.89849979896</v>
      </c>
    </row>
    <row r="37" spans="2:10">
      <c r="B37" s="9" t="s">
        <v>46</v>
      </c>
      <c r="C37" s="98">
        <v>24571.10183</v>
      </c>
      <c r="D37" s="98">
        <v>1800.0426600000001</v>
      </c>
      <c r="E37" s="98">
        <v>1999.9559300000001</v>
      </c>
      <c r="F37" s="98">
        <v>2302.66329</v>
      </c>
      <c r="G37" s="88">
        <v>795021.54038107395</v>
      </c>
      <c r="H37" s="88">
        <v>60378.157167283927</v>
      </c>
      <c r="I37" s="88">
        <v>62124.913088088964</v>
      </c>
      <c r="J37" s="88">
        <v>71473.007717160159</v>
      </c>
    </row>
    <row r="38" spans="2:10">
      <c r="B38" s="9" t="s">
        <v>45</v>
      </c>
      <c r="C38" s="97">
        <v>23169.657930000001</v>
      </c>
      <c r="D38" s="97">
        <v>1639.3351</v>
      </c>
      <c r="E38" s="98">
        <v>1969.6349700000001</v>
      </c>
      <c r="F38" s="98">
        <v>2283.84094</v>
      </c>
      <c r="G38" s="88">
        <v>1314175.1727638051</v>
      </c>
      <c r="H38" s="88">
        <v>104080.91939102307</v>
      </c>
      <c r="I38" s="88">
        <v>105083.05140717099</v>
      </c>
      <c r="J38" s="88">
        <v>130020.89078263879</v>
      </c>
    </row>
    <row r="39" spans="2:10">
      <c r="B39" s="11" t="s">
        <v>44</v>
      </c>
      <c r="C39" s="24">
        <f t="shared" ref="C39:J39" si="11">C40+C41</f>
        <v>16120.38668</v>
      </c>
      <c r="D39" s="24">
        <f t="shared" si="11"/>
        <v>1594.7514000000001</v>
      </c>
      <c r="E39" s="24">
        <f t="shared" si="11"/>
        <v>1082.49702</v>
      </c>
      <c r="F39" s="24">
        <f t="shared" si="11"/>
        <v>1203.0195100000001</v>
      </c>
      <c r="G39" s="45">
        <f t="shared" si="11"/>
        <v>495913.62653504947</v>
      </c>
      <c r="H39" s="45">
        <f t="shared" si="11"/>
        <v>44748.947392683032</v>
      </c>
      <c r="I39" s="45">
        <f t="shared" si="11"/>
        <v>34314.043555163989</v>
      </c>
      <c r="J39" s="45">
        <f t="shared" si="11"/>
        <v>39054.681669209007</v>
      </c>
    </row>
    <row r="40" spans="2:10">
      <c r="B40" s="9" t="s">
        <v>43</v>
      </c>
      <c r="C40" s="97">
        <v>11980.325269999999</v>
      </c>
      <c r="D40" s="30">
        <v>1163.7733900000001</v>
      </c>
      <c r="E40" s="97">
        <v>803.42354999999998</v>
      </c>
      <c r="F40" s="98">
        <v>895.81560999999999</v>
      </c>
      <c r="G40" s="88">
        <v>332555.78020339855</v>
      </c>
      <c r="H40" s="88">
        <v>29309.005661081035</v>
      </c>
      <c r="I40" s="88">
        <v>23216.217197540005</v>
      </c>
      <c r="J40" s="88">
        <v>25818.039594479025</v>
      </c>
    </row>
    <row r="41" spans="2:10" s="19" customFormat="1">
      <c r="B41" s="18" t="s">
        <v>42</v>
      </c>
      <c r="C41" s="97">
        <v>4140.0614100000003</v>
      </c>
      <c r="D41" s="60">
        <v>430.97800999999998</v>
      </c>
      <c r="E41" s="97">
        <v>279.07346999999999</v>
      </c>
      <c r="F41" s="98">
        <v>307.20389999999998</v>
      </c>
      <c r="G41" s="88">
        <v>163357.84633165092</v>
      </c>
      <c r="H41" s="89">
        <v>15439.941731601999</v>
      </c>
      <c r="I41" s="88">
        <v>11097.826357623986</v>
      </c>
      <c r="J41" s="88">
        <v>13236.64207472998</v>
      </c>
    </row>
    <row r="42" spans="2:10">
      <c r="B42" s="11" t="s">
        <v>41</v>
      </c>
      <c r="C42" s="24">
        <f t="shared" ref="C42:J42" si="12">C43+C44</f>
        <v>70254.081897883065</v>
      </c>
      <c r="D42" s="24">
        <f t="shared" si="12"/>
        <v>5804.8498300000001</v>
      </c>
      <c r="E42" s="24">
        <f t="shared" si="12"/>
        <v>6398.4400500000002</v>
      </c>
      <c r="F42" s="24">
        <f t="shared" si="12"/>
        <v>6783.6904699999996</v>
      </c>
      <c r="G42" s="43">
        <f t="shared" si="12"/>
        <v>216751.36724819057</v>
      </c>
      <c r="H42" s="43">
        <f t="shared" si="12"/>
        <v>18200.327204230809</v>
      </c>
      <c r="I42" s="43">
        <f t="shared" si="12"/>
        <v>19236.219005981678</v>
      </c>
      <c r="J42" s="43">
        <f t="shared" si="12"/>
        <v>21465.029168770365</v>
      </c>
    </row>
    <row r="43" spans="2:10">
      <c r="B43" s="9" t="s">
        <v>40</v>
      </c>
      <c r="C43" s="98">
        <v>52898.398191706598</v>
      </c>
      <c r="D43" s="25">
        <v>4489.8774000000003</v>
      </c>
      <c r="E43" s="25">
        <v>4850.7475400000003</v>
      </c>
      <c r="F43" s="98">
        <v>5061.1687499999998</v>
      </c>
      <c r="G43" s="108">
        <v>154065.83742552949</v>
      </c>
      <c r="H43" s="44">
        <v>13741.467782495487</v>
      </c>
      <c r="I43" s="44">
        <v>14403.704636805231</v>
      </c>
      <c r="J43" s="108">
        <v>16076.608449732328</v>
      </c>
    </row>
    <row r="44" spans="2:10">
      <c r="B44" s="11" t="s">
        <v>39</v>
      </c>
      <c r="C44" s="24">
        <f>C45+C46</f>
        <v>17355.683706176471</v>
      </c>
      <c r="D44" s="24">
        <f t="shared" ref="D44:J44" si="13">D45+D46</f>
        <v>1314.97243</v>
      </c>
      <c r="E44" s="24">
        <f t="shared" si="13"/>
        <v>1547.6925099999999</v>
      </c>
      <c r="F44" s="24">
        <f t="shared" si="13"/>
        <v>1722.52172</v>
      </c>
      <c r="G44" s="43">
        <f t="shared" si="13"/>
        <v>62685.529822661061</v>
      </c>
      <c r="H44" s="43">
        <f t="shared" si="13"/>
        <v>4458.8594217353202</v>
      </c>
      <c r="I44" s="43">
        <f t="shared" si="13"/>
        <v>4832.5143691764488</v>
      </c>
      <c r="J44" s="43">
        <f t="shared" si="13"/>
        <v>5388.4207190380384</v>
      </c>
    </row>
    <row r="45" spans="2:10">
      <c r="B45" s="9" t="s">
        <v>38</v>
      </c>
      <c r="C45" s="98">
        <v>8240.1400861764705</v>
      </c>
      <c r="D45" s="25">
        <v>699.02074000000005</v>
      </c>
      <c r="E45" s="25">
        <v>641.83669999999995</v>
      </c>
      <c r="F45" s="98">
        <v>648.23811999999998</v>
      </c>
      <c r="G45" s="108">
        <v>11511.984510729935</v>
      </c>
      <c r="H45" s="44">
        <v>964.3136047622578</v>
      </c>
      <c r="I45" s="44">
        <v>969.44258999680437</v>
      </c>
      <c r="J45" s="108">
        <v>1016.3143352917414</v>
      </c>
    </row>
    <row r="46" spans="2:10">
      <c r="B46" s="9" t="s">
        <v>37</v>
      </c>
      <c r="C46" s="98">
        <v>9115.5436200000004</v>
      </c>
      <c r="D46" s="25">
        <v>615.95168999999999</v>
      </c>
      <c r="E46" s="80">
        <v>905.85581000000002</v>
      </c>
      <c r="F46" s="98">
        <v>1074.2836</v>
      </c>
      <c r="G46" s="108">
        <v>51173.545311931128</v>
      </c>
      <c r="H46" s="81">
        <v>3494.5458169730623</v>
      </c>
      <c r="I46" s="81">
        <v>3863.0717791796446</v>
      </c>
      <c r="J46" s="108">
        <v>4372.1063837462971</v>
      </c>
    </row>
    <row r="47" spans="2:10">
      <c r="B47" s="11" t="s">
        <v>36</v>
      </c>
      <c r="C47" s="24">
        <f>C48+C49</f>
        <v>6095.3799999999992</v>
      </c>
      <c r="D47" s="24">
        <f t="shared" ref="D47:J47" si="14">D48+D49</f>
        <v>585.31000000000006</v>
      </c>
      <c r="E47" s="24">
        <f t="shared" si="14"/>
        <v>462.02</v>
      </c>
      <c r="F47" s="24">
        <f t="shared" si="14"/>
        <v>531.76</v>
      </c>
      <c r="G47" s="43">
        <f>G48+G49</f>
        <v>7113349.7400000002</v>
      </c>
      <c r="H47" s="43">
        <f t="shared" si="14"/>
        <v>688745.35</v>
      </c>
      <c r="I47" s="43">
        <f t="shared" si="14"/>
        <v>540834.48</v>
      </c>
      <c r="J47" s="43">
        <f t="shared" si="14"/>
        <v>659873.48</v>
      </c>
    </row>
    <row r="48" spans="2:10">
      <c r="B48" s="9" t="s">
        <v>35</v>
      </c>
      <c r="C48" s="25">
        <v>6095.3799999999992</v>
      </c>
      <c r="D48" s="25">
        <v>585.31000000000006</v>
      </c>
      <c r="E48" s="25">
        <v>462.02</v>
      </c>
      <c r="F48" s="25">
        <v>531.76</v>
      </c>
      <c r="G48" s="44">
        <v>7113349.7400000002</v>
      </c>
      <c r="H48" s="44">
        <v>688745.35</v>
      </c>
      <c r="I48" s="44">
        <v>540834.48</v>
      </c>
      <c r="J48" s="44">
        <v>659873.48</v>
      </c>
    </row>
    <row r="49" spans="2:10">
      <c r="B49" s="9" t="s">
        <v>34</v>
      </c>
      <c r="C49" s="25">
        <v>0</v>
      </c>
      <c r="D49" s="25">
        <v>0</v>
      </c>
      <c r="E49" s="25">
        <v>0</v>
      </c>
      <c r="F49" s="25">
        <v>0</v>
      </c>
      <c r="G49" s="56">
        <v>0</v>
      </c>
      <c r="H49" s="56">
        <v>0</v>
      </c>
      <c r="I49" s="56">
        <v>0</v>
      </c>
      <c r="J49" s="56">
        <v>0</v>
      </c>
    </row>
    <row r="50" spans="2:10">
      <c r="B50" s="69" t="s">
        <v>81</v>
      </c>
      <c r="C50" s="24">
        <f>C23+C31+C35+C42+C47</f>
        <v>2222885.4621998831</v>
      </c>
      <c r="D50" s="24">
        <f t="shared" ref="D50:I50" si="15">D23+D31+D35+D42+D47</f>
        <v>166054.37242</v>
      </c>
      <c r="E50" s="24">
        <f>E23+E31+E35+E42+E47</f>
        <v>191169.95408</v>
      </c>
      <c r="F50" s="24">
        <f>F23+F31+F35+F42+F47</f>
        <v>217004.93372999999</v>
      </c>
      <c r="G50" s="45">
        <f>G23+G31+G35+G42+G47</f>
        <v>91925770.636570588</v>
      </c>
      <c r="H50" s="45">
        <f t="shared" si="15"/>
        <v>8233757.1777424291</v>
      </c>
      <c r="I50" s="45">
        <f t="shared" si="15"/>
        <v>7452320.6363262367</v>
      </c>
      <c r="J50" s="45">
        <f>J23+J31+J35+J42+J47</f>
        <v>9375535.4350806065</v>
      </c>
    </row>
    <row r="51" spans="2:10">
      <c r="B51" s="69" t="s">
        <v>33</v>
      </c>
      <c r="C51" s="24">
        <f>C19+C23+C31+C35+C42+C47</f>
        <v>2225910.007999883</v>
      </c>
      <c r="D51" s="24">
        <f t="shared" ref="D51:J51" si="16">D19+D23+D31+D35+D42+D47</f>
        <v>166332.84503</v>
      </c>
      <c r="E51" s="24">
        <f t="shared" si="16"/>
        <v>191414.1563</v>
      </c>
      <c r="F51" s="24">
        <f t="shared" si="16"/>
        <v>217311.96281999999</v>
      </c>
      <c r="G51" s="45">
        <f>G19+G23+G31+G35+G42+G47</f>
        <v>293313452.90164626</v>
      </c>
      <c r="H51" s="45">
        <f t="shared" si="16"/>
        <v>26362123.275821321</v>
      </c>
      <c r="I51" s="45">
        <f t="shared" si="16"/>
        <v>23551691.541066039</v>
      </c>
      <c r="J51" s="45">
        <f t="shared" si="16"/>
        <v>30777504.534360524</v>
      </c>
    </row>
    <row r="52" spans="2:10">
      <c r="B52" s="69" t="s">
        <v>32</v>
      </c>
      <c r="C52" s="24">
        <f>C19+C23+C31+C35+C42</f>
        <v>2219814.6279998831</v>
      </c>
      <c r="D52" s="24">
        <f t="shared" ref="D52:J52" si="17">D19+D23+D31+D35+D42</f>
        <v>165747.53503</v>
      </c>
      <c r="E52" s="24">
        <f t="shared" si="17"/>
        <v>190952.13630000001</v>
      </c>
      <c r="F52" s="24">
        <f t="shared" si="17"/>
        <v>216780.20281999998</v>
      </c>
      <c r="G52" s="45">
        <f>G19+G23+G31+G35+G42</f>
        <v>286200103.16164625</v>
      </c>
      <c r="H52" s="45">
        <f t="shared" si="17"/>
        <v>25673377.925821319</v>
      </c>
      <c r="I52" s="45">
        <f t="shared" si="17"/>
        <v>23010857.061066039</v>
      </c>
      <c r="J52" s="45">
        <f t="shared" si="17"/>
        <v>30117631.054360524</v>
      </c>
    </row>
    <row r="53" spans="2:10">
      <c r="B53" s="141"/>
      <c r="C53" s="141"/>
      <c r="D53" s="141"/>
      <c r="E53" s="141"/>
      <c r="F53" s="141"/>
      <c r="G53" s="141"/>
      <c r="H53" s="141"/>
      <c r="I53" s="141"/>
      <c r="J53" s="141"/>
    </row>
    <row r="54" spans="2:10">
      <c r="B54" s="128" t="s">
        <v>31</v>
      </c>
      <c r="C54" s="128"/>
      <c r="D54" s="128"/>
      <c r="E54" s="128"/>
      <c r="F54" s="128"/>
      <c r="G54" s="128"/>
      <c r="H54" s="128"/>
      <c r="I54" s="128"/>
      <c r="J54" s="128"/>
    </row>
    <row r="55" spans="2:10">
      <c r="B55" s="131"/>
      <c r="C55" s="131" t="s">
        <v>30</v>
      </c>
      <c r="D55" s="131"/>
      <c r="E55" s="131"/>
      <c r="F55" s="131"/>
      <c r="G55" s="130" t="s">
        <v>29</v>
      </c>
      <c r="H55" s="130"/>
      <c r="I55" s="130"/>
      <c r="J55" s="130"/>
    </row>
    <row r="56" spans="2:10" ht="12.75" customHeight="1">
      <c r="B56" s="131"/>
      <c r="C56" s="131" t="s">
        <v>165</v>
      </c>
      <c r="D56" s="132" t="s">
        <v>161</v>
      </c>
      <c r="E56" s="112">
        <v>2025</v>
      </c>
      <c r="F56" s="112">
        <v>2025</v>
      </c>
      <c r="G56" s="131" t="s">
        <v>165</v>
      </c>
      <c r="H56" s="132" t="s">
        <v>161</v>
      </c>
      <c r="I56" s="112">
        <v>2025</v>
      </c>
      <c r="J56" s="112">
        <v>2025</v>
      </c>
    </row>
    <row r="57" spans="2:10">
      <c r="B57" s="131"/>
      <c r="C57" s="131"/>
      <c r="D57" s="132"/>
      <c r="E57" s="112" t="s">
        <v>158</v>
      </c>
      <c r="F57" s="112" t="s">
        <v>162</v>
      </c>
      <c r="G57" s="131"/>
      <c r="H57" s="132"/>
      <c r="I57" s="112" t="s">
        <v>158</v>
      </c>
      <c r="J57" s="112" t="s">
        <v>162</v>
      </c>
    </row>
    <row r="58" spans="2:10">
      <c r="B58" s="131"/>
      <c r="C58" s="112">
        <v>1</v>
      </c>
      <c r="D58" s="112">
        <v>2</v>
      </c>
      <c r="E58" s="112">
        <v>3</v>
      </c>
      <c r="F58" s="112">
        <v>4</v>
      </c>
      <c r="G58" s="112">
        <v>1</v>
      </c>
      <c r="H58" s="112">
        <v>2</v>
      </c>
      <c r="I58" s="112">
        <v>3</v>
      </c>
      <c r="J58" s="112">
        <v>4</v>
      </c>
    </row>
    <row r="59" spans="2:10">
      <c r="B59" s="71" t="s">
        <v>28</v>
      </c>
      <c r="C59" s="6"/>
      <c r="D59" s="6"/>
      <c r="E59" s="6"/>
      <c r="F59" s="6"/>
      <c r="G59" s="47"/>
      <c r="H59" s="47"/>
      <c r="I59" s="47"/>
      <c r="J59" s="47"/>
    </row>
    <row r="60" spans="2:10">
      <c r="B60" s="13" t="s">
        <v>27</v>
      </c>
      <c r="C60" s="3">
        <f>C61+C62</f>
        <v>1756974.6658200005</v>
      </c>
      <c r="D60" s="3">
        <f t="shared" ref="D60" si="18">D61+D62</f>
        <v>128625.57836</v>
      </c>
      <c r="E60" s="3">
        <f t="shared" ref="E60:I60" si="19">E61+E62</f>
        <v>150031.46338999999</v>
      </c>
      <c r="F60" s="3">
        <f>F62+F61</f>
        <v>171171.98175000001</v>
      </c>
      <c r="G60" s="48">
        <f t="shared" si="19"/>
        <v>39206150.990915127</v>
      </c>
      <c r="H60" s="48">
        <f t="shared" si="19"/>
        <v>3131961.2969844993</v>
      </c>
      <c r="I60" s="48">
        <f t="shared" si="19"/>
        <v>3215517.2112142541</v>
      </c>
      <c r="J60" s="48">
        <f>J62+J61</f>
        <v>3769601.72403799</v>
      </c>
    </row>
    <row r="61" spans="2:10">
      <c r="B61" s="9" t="s">
        <v>26</v>
      </c>
      <c r="C61" s="94">
        <v>110801.96129999998</v>
      </c>
      <c r="D61" s="29">
        <v>8771.0423100000007</v>
      </c>
      <c r="E61" s="94">
        <v>8703.4189299999998</v>
      </c>
      <c r="F61" s="94">
        <v>9863.7616500000004</v>
      </c>
      <c r="G61" s="86">
        <v>7207439.0759189986</v>
      </c>
      <c r="H61" s="86">
        <v>602815.85067664855</v>
      </c>
      <c r="I61" s="86">
        <v>558354.93289351265</v>
      </c>
      <c r="J61" s="86">
        <v>670271.78399098583</v>
      </c>
    </row>
    <row r="62" spans="2:10">
      <c r="B62" s="9" t="s">
        <v>25</v>
      </c>
      <c r="C62" s="94">
        <v>1646172.7045200004</v>
      </c>
      <c r="D62" s="29">
        <v>119854.53605</v>
      </c>
      <c r="E62" s="94">
        <v>141328.04446</v>
      </c>
      <c r="F62" s="94">
        <v>161308.22010000001</v>
      </c>
      <c r="G62" s="86">
        <v>31998711.914996129</v>
      </c>
      <c r="H62" s="86">
        <v>2529145.4463078505</v>
      </c>
      <c r="I62" s="86">
        <v>2657162.2783207414</v>
      </c>
      <c r="J62" s="86">
        <v>3099329.9400470043</v>
      </c>
    </row>
    <row r="63" spans="2:10">
      <c r="B63" s="13" t="s">
        <v>24</v>
      </c>
      <c r="C63" s="3">
        <f t="shared" ref="C63:I63" si="20">C64+C65</f>
        <v>47469.062988333331</v>
      </c>
      <c r="D63" s="3">
        <f t="shared" si="20"/>
        <v>4250.5421100000003</v>
      </c>
      <c r="E63" s="3">
        <f t="shared" si="20"/>
        <v>3635.8016900000002</v>
      </c>
      <c r="F63" s="3">
        <f>F65+F64</f>
        <v>4087.2120183333336</v>
      </c>
      <c r="G63" s="48">
        <f t="shared" si="20"/>
        <v>131513970.30842078</v>
      </c>
      <c r="H63" s="48">
        <f t="shared" si="20"/>
        <v>10374044.553558279</v>
      </c>
      <c r="I63" s="48">
        <f t="shared" si="20"/>
        <v>10339283.68593582</v>
      </c>
      <c r="J63" s="48">
        <f>J65+J64</f>
        <v>13648178.005142469</v>
      </c>
    </row>
    <row r="64" spans="2:10">
      <c r="B64" s="4" t="s">
        <v>23</v>
      </c>
      <c r="C64" s="29">
        <v>13055.936638333331</v>
      </c>
      <c r="D64" s="29">
        <v>1142.9915900000001</v>
      </c>
      <c r="E64" s="102">
        <v>1003.6940499999999</v>
      </c>
      <c r="F64" s="94">
        <v>1008.6602883333333</v>
      </c>
      <c r="G64" s="85">
        <v>68879807.459038243</v>
      </c>
      <c r="H64" s="85">
        <v>5235834.6526986556</v>
      </c>
      <c r="I64" s="101">
        <v>5354634.7681149254</v>
      </c>
      <c r="J64" s="85">
        <v>7112060.6026377575</v>
      </c>
    </row>
    <row r="65" spans="2:10">
      <c r="B65" s="4" t="s">
        <v>22</v>
      </c>
      <c r="C65" s="29">
        <v>34413.126349999999</v>
      </c>
      <c r="D65" s="29">
        <v>3107.5505199999998</v>
      </c>
      <c r="E65" s="102">
        <v>2632.1076400000002</v>
      </c>
      <c r="F65" s="94">
        <v>3078.5517300000001</v>
      </c>
      <c r="G65" s="85">
        <v>62634162.849382535</v>
      </c>
      <c r="H65" s="85">
        <v>5138209.9008596241</v>
      </c>
      <c r="I65" s="101">
        <v>4984648.9178208942</v>
      </c>
      <c r="J65" s="85">
        <v>6536117.4025047105</v>
      </c>
    </row>
    <row r="66" spans="2:10">
      <c r="B66" s="71" t="s">
        <v>21</v>
      </c>
      <c r="C66" s="12"/>
      <c r="D66" s="12"/>
      <c r="E66" s="6"/>
      <c r="F66" s="6"/>
      <c r="G66" s="49"/>
      <c r="H66" s="49"/>
      <c r="I66" s="47"/>
      <c r="J66" s="47"/>
    </row>
    <row r="67" spans="2:10">
      <c r="B67" s="9" t="s">
        <v>20</v>
      </c>
      <c r="C67" s="3">
        <f t="shared" ref="C67:I67" si="21">C68+C69+C70</f>
        <v>60308.107909999999</v>
      </c>
      <c r="D67" s="3">
        <f>D68+D69+D70</f>
        <v>5563.9603100000004</v>
      </c>
      <c r="E67" s="3">
        <f t="shared" si="21"/>
        <v>4497.9685099999997</v>
      </c>
      <c r="F67" s="3">
        <f>F70+F69+F68</f>
        <v>4983.7781800000002</v>
      </c>
      <c r="G67" s="48">
        <f t="shared" si="21"/>
        <v>3063076.8046923336</v>
      </c>
      <c r="H67" s="48">
        <f t="shared" si="21"/>
        <v>278270.52134579193</v>
      </c>
      <c r="I67" s="48">
        <f t="shared" si="21"/>
        <v>235618.02030809762</v>
      </c>
      <c r="J67" s="48">
        <f>J70+J69+J68</f>
        <v>263892.05436010682</v>
      </c>
    </row>
    <row r="68" spans="2:10">
      <c r="B68" s="9" t="s">
        <v>19</v>
      </c>
      <c r="C68" s="95">
        <v>97.250919999999994</v>
      </c>
      <c r="D68" s="31">
        <v>8.8344900000000006</v>
      </c>
      <c r="E68" s="31">
        <v>6.8445499999999999</v>
      </c>
      <c r="F68" s="95">
        <v>7.4319100000000002</v>
      </c>
      <c r="G68" s="85">
        <v>5083.8568046200999</v>
      </c>
      <c r="H68" s="85">
        <v>445.65681691799972</v>
      </c>
      <c r="I68" s="85">
        <v>369.76345731899994</v>
      </c>
      <c r="J68" s="85">
        <v>410.13959387310013</v>
      </c>
    </row>
    <row r="69" spans="2:10">
      <c r="B69" s="9" t="s">
        <v>18</v>
      </c>
      <c r="C69" s="95">
        <v>59965.700270000001</v>
      </c>
      <c r="D69" s="31">
        <v>5528.6264000000001</v>
      </c>
      <c r="E69" s="95">
        <v>4473.7689</v>
      </c>
      <c r="F69" s="95">
        <v>4957.2152800000003</v>
      </c>
      <c r="G69" s="85">
        <v>3046987.4903660803</v>
      </c>
      <c r="H69" s="85">
        <v>276713.83885352395</v>
      </c>
      <c r="I69" s="85">
        <v>234407.96281530758</v>
      </c>
      <c r="J69" s="85">
        <v>262539.7946665957</v>
      </c>
    </row>
    <row r="70" spans="2:10">
      <c r="B70" s="9" t="s">
        <v>17</v>
      </c>
      <c r="C70" s="95">
        <v>245.15671999999998</v>
      </c>
      <c r="D70" s="31">
        <v>26.499420000000001</v>
      </c>
      <c r="E70" s="31">
        <v>17.355060000000002</v>
      </c>
      <c r="F70" s="95">
        <v>19.130990000000001</v>
      </c>
      <c r="G70" s="85">
        <v>11005.457521633225</v>
      </c>
      <c r="H70" s="32">
        <v>1111.0256753499782</v>
      </c>
      <c r="I70" s="32">
        <v>840.29403547104585</v>
      </c>
      <c r="J70" s="85">
        <v>942.12009963799096</v>
      </c>
    </row>
    <row r="71" spans="2:10" s="19" customFormat="1">
      <c r="B71" s="11" t="s">
        <v>16</v>
      </c>
      <c r="C71" s="3">
        <f t="shared" ref="C71:H71" si="22">C72+C73</f>
        <v>3.5807200000000003</v>
      </c>
      <c r="D71" s="3">
        <f t="shared" si="22"/>
        <v>0.53042999999999996</v>
      </c>
      <c r="E71" s="3">
        <f>E72+E73</f>
        <v>0.21906</v>
      </c>
      <c r="F71" s="3">
        <f>F73+F72</f>
        <v>0.22282000000000002</v>
      </c>
      <c r="G71" s="48">
        <f t="shared" si="22"/>
        <v>37.447693551000008</v>
      </c>
      <c r="H71" s="48">
        <f t="shared" si="22"/>
        <v>5.1028253740000009</v>
      </c>
      <c r="I71" s="48">
        <f>I72+I73</f>
        <v>2.449414</v>
      </c>
      <c r="J71" s="48">
        <f>J73+J72</f>
        <v>2.4558047029999996</v>
      </c>
    </row>
    <row r="72" spans="2:10" s="61" customFormat="1">
      <c r="B72" s="18" t="s">
        <v>15</v>
      </c>
      <c r="C72" s="107">
        <v>3.3260800000000001</v>
      </c>
      <c r="D72" s="62">
        <v>0.51393999999999995</v>
      </c>
      <c r="E72" s="94">
        <v>0.19281000000000001</v>
      </c>
      <c r="F72" s="94">
        <v>0.19075</v>
      </c>
      <c r="G72" s="87">
        <v>34.924696182000005</v>
      </c>
      <c r="H72" s="87">
        <v>4.985870009000001</v>
      </c>
      <c r="I72" s="86">
        <v>2.1360331499999998</v>
      </c>
      <c r="J72" s="86">
        <v>2.0745019029999998</v>
      </c>
    </row>
    <row r="73" spans="2:10">
      <c r="B73" s="9" t="s">
        <v>14</v>
      </c>
      <c r="C73" s="94">
        <v>0.25463999999999998</v>
      </c>
      <c r="D73" s="29">
        <v>1.6490000000000001E-2</v>
      </c>
      <c r="E73" s="29">
        <v>2.6249999999999999E-2</v>
      </c>
      <c r="F73" s="94">
        <v>3.2070000000000001E-2</v>
      </c>
      <c r="G73" s="109">
        <v>2.522997369</v>
      </c>
      <c r="H73" s="50">
        <v>0.11695536499999999</v>
      </c>
      <c r="I73" s="76">
        <v>0.31338084999999999</v>
      </c>
      <c r="J73" s="86">
        <v>0.3813028</v>
      </c>
    </row>
    <row r="74" spans="2:10">
      <c r="B74" s="10" t="s">
        <v>13</v>
      </c>
      <c r="C74" s="3">
        <f t="shared" ref="C74:J74" si="23">C75</f>
        <v>11640.55</v>
      </c>
      <c r="D74" s="3">
        <f t="shared" si="23"/>
        <v>1059.5600000000002</v>
      </c>
      <c r="E74" s="3">
        <f t="shared" si="23"/>
        <v>921.64</v>
      </c>
      <c r="F74" s="3">
        <f t="shared" si="23"/>
        <v>1102.3100000000002</v>
      </c>
      <c r="G74" s="48">
        <f t="shared" si="23"/>
        <v>296622.11</v>
      </c>
      <c r="H74" s="48">
        <f t="shared" si="23"/>
        <v>27303.460000000006</v>
      </c>
      <c r="I74" s="48">
        <f t="shared" si="23"/>
        <v>23604.71000000001</v>
      </c>
      <c r="J74" s="48">
        <f t="shared" si="23"/>
        <v>29560.559999999998</v>
      </c>
    </row>
    <row r="75" spans="2:10" s="8" customFormat="1">
      <c r="B75" s="9" t="s">
        <v>12</v>
      </c>
      <c r="C75" s="29">
        <v>11640.55</v>
      </c>
      <c r="D75" s="29">
        <v>1059.5600000000002</v>
      </c>
      <c r="E75" s="29">
        <v>921.64</v>
      </c>
      <c r="F75" s="29">
        <v>1102.3100000000002</v>
      </c>
      <c r="G75" s="44">
        <v>296622.11</v>
      </c>
      <c r="H75" s="44">
        <v>27303.460000000006</v>
      </c>
      <c r="I75" s="44">
        <v>23604.71000000001</v>
      </c>
      <c r="J75" s="44">
        <v>29560.559999999998</v>
      </c>
    </row>
    <row r="76" spans="2:10" s="8" customFormat="1">
      <c r="B76" s="74"/>
      <c r="C76" s="75"/>
      <c r="D76" s="75"/>
      <c r="E76" s="75"/>
      <c r="F76" s="75"/>
      <c r="G76" s="55"/>
      <c r="H76" s="55"/>
      <c r="I76" s="55"/>
      <c r="J76" s="55"/>
    </row>
    <row r="77" spans="2:10" s="8" customFormat="1">
      <c r="B77" s="129"/>
      <c r="C77" s="129"/>
      <c r="D77" s="129"/>
      <c r="E77" s="129"/>
      <c r="F77" s="129"/>
    </row>
    <row r="78" spans="2:10">
      <c r="B78" s="128" t="s">
        <v>11</v>
      </c>
      <c r="C78" s="128"/>
      <c r="D78" s="128"/>
      <c r="E78" s="128"/>
      <c r="F78" s="128"/>
      <c r="G78" s="1"/>
      <c r="H78" s="1"/>
      <c r="I78" s="1"/>
      <c r="J78" s="1"/>
    </row>
    <row r="79" spans="2:10" ht="12.75" customHeight="1">
      <c r="B79" s="131"/>
      <c r="C79" s="131" t="s">
        <v>166</v>
      </c>
      <c r="D79" s="139" t="s">
        <v>161</v>
      </c>
      <c r="E79" s="99">
        <v>2025</v>
      </c>
      <c r="F79" s="99">
        <v>2025</v>
      </c>
      <c r="G79" s="1"/>
      <c r="H79" s="1"/>
      <c r="I79" s="1"/>
      <c r="J79" s="1"/>
    </row>
    <row r="80" spans="2:10">
      <c r="B80" s="131"/>
      <c r="C80" s="131"/>
      <c r="D80" s="140"/>
      <c r="E80" s="100" t="s">
        <v>158</v>
      </c>
      <c r="F80" s="100" t="s">
        <v>162</v>
      </c>
      <c r="G80" s="1"/>
      <c r="H80" s="1"/>
      <c r="I80" s="1"/>
      <c r="J80" s="1"/>
    </row>
    <row r="81" spans="2:10">
      <c r="B81" s="131"/>
      <c r="C81" s="77">
        <v>1</v>
      </c>
      <c r="D81" s="77">
        <v>2</v>
      </c>
      <c r="E81" s="77">
        <v>3</v>
      </c>
      <c r="F81" s="110">
        <v>4</v>
      </c>
      <c r="G81" s="113"/>
      <c r="H81" s="113"/>
      <c r="I81" s="113"/>
      <c r="J81" s="113"/>
    </row>
    <row r="82" spans="2:10">
      <c r="B82" s="71" t="s">
        <v>10</v>
      </c>
      <c r="C82" s="6"/>
      <c r="D82" s="6"/>
      <c r="E82" s="6"/>
      <c r="F82" s="6"/>
      <c r="G82" s="114"/>
      <c r="H82" s="114"/>
      <c r="I82" s="113"/>
      <c r="J82" s="113"/>
    </row>
    <row r="83" spans="2:10">
      <c r="B83" s="64" t="s">
        <v>9</v>
      </c>
      <c r="C83" s="3">
        <f>C84+C85</f>
        <v>11006.97107</v>
      </c>
      <c r="D83" s="3">
        <f>D84+D85</f>
        <v>10667.22135</v>
      </c>
      <c r="E83" s="3">
        <f>E84+E85</f>
        <v>10949.92101</v>
      </c>
      <c r="F83" s="3">
        <f>F85+F84</f>
        <v>11006.97107</v>
      </c>
      <c r="G83" s="115"/>
      <c r="H83" s="115"/>
      <c r="I83" s="113"/>
      <c r="J83" s="113"/>
    </row>
    <row r="84" spans="2:10">
      <c r="B84" s="4" t="s">
        <v>8</v>
      </c>
      <c r="C84" s="96">
        <v>1098.8468600000001</v>
      </c>
      <c r="D84" s="78">
        <v>1018.02736</v>
      </c>
      <c r="E84" s="31">
        <v>1093.15356</v>
      </c>
      <c r="F84" s="95">
        <v>1098.8468600000001</v>
      </c>
      <c r="G84" s="115"/>
      <c r="H84" s="115"/>
      <c r="I84" s="113"/>
      <c r="J84" s="113"/>
    </row>
    <row r="85" spans="2:10">
      <c r="B85" s="4" t="s">
        <v>7</v>
      </c>
      <c r="C85" s="96">
        <v>9908.1242099999999</v>
      </c>
      <c r="D85" s="78">
        <v>9649.1939899999998</v>
      </c>
      <c r="E85" s="96">
        <v>9856.7674499999994</v>
      </c>
      <c r="F85" s="95">
        <v>9908.1242099999999</v>
      </c>
      <c r="G85" s="115"/>
      <c r="H85" s="115"/>
      <c r="I85" s="113"/>
      <c r="J85" s="113"/>
    </row>
    <row r="86" spans="2:10">
      <c r="B86" s="63" t="s">
        <v>6</v>
      </c>
      <c r="C86" s="3">
        <f t="shared" ref="C86:E86" si="24">C87+C88</f>
        <v>13396.526420000002</v>
      </c>
      <c r="D86" s="3">
        <f t="shared" si="24"/>
        <v>16743.627189999999</v>
      </c>
      <c r="E86" s="3">
        <f t="shared" si="24"/>
        <v>13614.37645</v>
      </c>
      <c r="F86" s="3">
        <f>F88+F87</f>
        <v>13396.526420000002</v>
      </c>
      <c r="G86" s="115"/>
      <c r="H86" s="115"/>
      <c r="I86" s="113"/>
      <c r="J86" s="113"/>
    </row>
    <row r="87" spans="2:10">
      <c r="B87" s="5" t="s">
        <v>5</v>
      </c>
      <c r="C87" s="96">
        <v>8673.6201500000006</v>
      </c>
      <c r="D87" s="78">
        <v>13381.803550000001</v>
      </c>
      <c r="E87" s="37">
        <v>9001.6076599999997</v>
      </c>
      <c r="F87" s="96">
        <v>8673.6201500000006</v>
      </c>
      <c r="G87" s="115"/>
      <c r="H87" s="115"/>
      <c r="I87" s="113"/>
      <c r="J87" s="113"/>
    </row>
    <row r="88" spans="2:10">
      <c r="B88" s="5" t="s">
        <v>4</v>
      </c>
      <c r="C88" s="96">
        <v>4722.9062700000004</v>
      </c>
      <c r="D88" s="78">
        <v>3361.8236400000001</v>
      </c>
      <c r="E88" s="78">
        <v>4612.7687900000001</v>
      </c>
      <c r="F88" s="96">
        <v>4722.9062700000004</v>
      </c>
      <c r="G88" s="115"/>
      <c r="H88" s="115"/>
      <c r="I88" s="113"/>
      <c r="J88" s="113"/>
    </row>
    <row r="89" spans="2:10">
      <c r="B89" s="16" t="s">
        <v>78</v>
      </c>
      <c r="C89" s="3">
        <f t="shared" ref="C89:D89" si="25">C90+C91</f>
        <v>2.5588499999999996</v>
      </c>
      <c r="D89" s="3">
        <f t="shared" si="25"/>
        <v>2.5765399999999996</v>
      </c>
      <c r="E89" s="3">
        <f>E90+E91</f>
        <v>2.5756299999999999</v>
      </c>
      <c r="F89" s="3">
        <f>F90+F91</f>
        <v>2.5588499999999996</v>
      </c>
      <c r="G89" s="115"/>
      <c r="H89" s="115"/>
      <c r="I89" s="113"/>
      <c r="J89" s="113"/>
    </row>
    <row r="90" spans="2:10">
      <c r="B90" s="4" t="s">
        <v>79</v>
      </c>
      <c r="C90" s="106">
        <v>2.1966899999999998</v>
      </c>
      <c r="D90" s="90">
        <v>2.2305199999999998</v>
      </c>
      <c r="E90" s="34">
        <v>2.2154699999999998</v>
      </c>
      <c r="F90" s="95">
        <v>2.1966899999999998</v>
      </c>
      <c r="G90" s="115"/>
      <c r="H90" s="115"/>
      <c r="I90" s="113"/>
      <c r="J90" s="113"/>
    </row>
    <row r="91" spans="2:10">
      <c r="B91" s="4" t="s">
        <v>3</v>
      </c>
      <c r="C91" s="106">
        <v>0.36215999999999998</v>
      </c>
      <c r="D91" s="91">
        <v>0.34601999999999999</v>
      </c>
      <c r="E91" s="31">
        <v>0.36015999999999998</v>
      </c>
      <c r="F91" s="95">
        <v>0.36215999999999998</v>
      </c>
      <c r="G91" s="115"/>
      <c r="H91" s="115"/>
      <c r="I91" s="113"/>
      <c r="J91" s="113"/>
    </row>
    <row r="92" spans="2:10">
      <c r="B92" s="11" t="s">
        <v>2</v>
      </c>
      <c r="C92" s="105">
        <v>14.81883</v>
      </c>
      <c r="D92" s="79">
        <v>17.551189999999998</v>
      </c>
      <c r="E92" s="20">
        <v>14.67966</v>
      </c>
      <c r="F92" s="105">
        <v>14.81883</v>
      </c>
      <c r="G92" s="115"/>
      <c r="H92" s="115"/>
      <c r="I92" s="113"/>
      <c r="J92" s="113"/>
    </row>
    <row r="93" spans="2:10">
      <c r="B93" s="16" t="s">
        <v>1</v>
      </c>
      <c r="C93" s="105">
        <v>110.98051</v>
      </c>
      <c r="D93" s="79">
        <v>89.029259999999994</v>
      </c>
      <c r="E93" s="20">
        <v>107.17514</v>
      </c>
      <c r="F93" s="105">
        <v>110.98051</v>
      </c>
      <c r="G93" s="115"/>
      <c r="H93" s="115"/>
      <c r="I93" s="113"/>
      <c r="J93" s="113"/>
    </row>
    <row r="94" spans="2:10">
      <c r="B94" s="11" t="s">
        <v>0</v>
      </c>
      <c r="C94" s="105">
        <v>67.180390000000003</v>
      </c>
      <c r="D94" s="79">
        <v>62.501959999999997</v>
      </c>
      <c r="E94" s="20">
        <v>65.481489999999994</v>
      </c>
      <c r="F94" s="105">
        <v>67.180390000000003</v>
      </c>
      <c r="G94" s="115"/>
      <c r="H94" s="115"/>
      <c r="I94" s="113"/>
      <c r="J94" s="113"/>
    </row>
    <row r="95" spans="2:10">
      <c r="B95" s="11" t="s">
        <v>70</v>
      </c>
      <c r="C95" s="105">
        <v>6579.2951700000003</v>
      </c>
      <c r="D95" s="79">
        <v>3434.9258399999999</v>
      </c>
      <c r="E95" s="79">
        <v>6496.9128000000001</v>
      </c>
      <c r="F95" s="105">
        <v>6579.2951700000003</v>
      </c>
      <c r="G95" s="115"/>
      <c r="H95" s="115"/>
      <c r="I95" s="113"/>
      <c r="J95" s="113"/>
    </row>
    <row r="96" spans="2:10">
      <c r="B96" s="137"/>
      <c r="C96" s="137"/>
      <c r="D96" s="137"/>
      <c r="E96" s="137"/>
      <c r="F96" s="138"/>
      <c r="G96" s="113"/>
      <c r="H96" s="113"/>
      <c r="I96" s="113"/>
      <c r="J96" s="113"/>
    </row>
    <row r="97" spans="2:11">
      <c r="B97" s="128" t="s">
        <v>94</v>
      </c>
      <c r="C97" s="128"/>
      <c r="D97" s="128"/>
      <c r="E97" s="128"/>
      <c r="F97" s="128"/>
      <c r="G97" s="113"/>
      <c r="H97" s="113"/>
      <c r="I97" s="113"/>
      <c r="J97" s="113"/>
      <c r="K97" s="113"/>
    </row>
    <row r="98" spans="2:11" ht="24.75" customHeight="1">
      <c r="B98" s="111"/>
      <c r="C98" s="133" t="s">
        <v>95</v>
      </c>
      <c r="D98" s="133"/>
      <c r="E98" s="133"/>
      <c r="F98" s="133"/>
      <c r="G98" s="113"/>
      <c r="H98" s="113"/>
      <c r="I98" s="113"/>
      <c r="J98" s="113"/>
      <c r="K98" s="113"/>
    </row>
    <row r="99" spans="2:11">
      <c r="B99" s="136"/>
      <c r="C99" s="136" t="s">
        <v>30</v>
      </c>
      <c r="D99" s="136"/>
      <c r="E99" s="136" t="s">
        <v>29</v>
      </c>
      <c r="F99" s="136"/>
      <c r="G99" s="116"/>
      <c r="H99" s="116"/>
      <c r="I99" s="113"/>
      <c r="J99" s="113"/>
      <c r="K99" s="113"/>
    </row>
    <row r="100" spans="2:11" ht="12.75" customHeight="1">
      <c r="B100" s="136"/>
      <c r="C100" s="112">
        <v>2025</v>
      </c>
      <c r="D100" s="112">
        <v>2025</v>
      </c>
      <c r="E100" s="112">
        <v>2025</v>
      </c>
      <c r="F100" s="112">
        <v>2025</v>
      </c>
      <c r="G100" s="142"/>
      <c r="H100" s="142"/>
      <c r="I100" s="113"/>
      <c r="J100" s="113"/>
      <c r="K100" s="113"/>
    </row>
    <row r="101" spans="2:11" s="21" customFormat="1">
      <c r="B101" s="136"/>
      <c r="C101" s="112" t="s">
        <v>158</v>
      </c>
      <c r="D101" s="112" t="s">
        <v>162</v>
      </c>
      <c r="E101" s="112" t="s">
        <v>158</v>
      </c>
      <c r="F101" s="112" t="s">
        <v>162</v>
      </c>
      <c r="G101" s="142"/>
      <c r="H101" s="142"/>
      <c r="I101" s="117"/>
      <c r="J101" s="117"/>
      <c r="K101" s="117"/>
    </row>
    <row r="102" spans="2:11" s="21" customFormat="1">
      <c r="B102" s="11" t="s">
        <v>96</v>
      </c>
      <c r="C102" s="24">
        <f t="shared" ref="C102" si="26">C103+C106</f>
        <v>97.964589999999987</v>
      </c>
      <c r="D102" s="24">
        <f t="shared" ref="D102" si="27">D103+D106</f>
        <v>118.48038</v>
      </c>
      <c r="E102" s="45">
        <f>E103+E106</f>
        <v>7403.5090603008703</v>
      </c>
      <c r="F102" s="45">
        <f>F103+F106</f>
        <v>9017.556113607603</v>
      </c>
      <c r="G102" s="115"/>
      <c r="H102" s="115"/>
      <c r="I102" s="117"/>
      <c r="J102" s="117"/>
      <c r="K102" s="117"/>
    </row>
    <row r="103" spans="2:11" s="21" customFormat="1">
      <c r="B103" s="11" t="s">
        <v>97</v>
      </c>
      <c r="C103" s="24">
        <f t="shared" ref="C103" si="28">C104+C105</f>
        <v>61.311799999999998</v>
      </c>
      <c r="D103" s="24">
        <f t="shared" ref="D103" si="29">D104+D105</f>
        <v>75.687349999999995</v>
      </c>
      <c r="E103" s="45">
        <f t="shared" ref="E103" si="30">E104+E105</f>
        <v>5644.7037624742425</v>
      </c>
      <c r="F103" s="45">
        <f t="shared" ref="F103" si="31">F104+F105</f>
        <v>7056.1096367638338</v>
      </c>
      <c r="G103" s="115"/>
      <c r="H103" s="115"/>
      <c r="I103" s="117"/>
      <c r="J103" s="117"/>
      <c r="K103" s="117"/>
    </row>
    <row r="104" spans="2:11">
      <c r="B104" s="9" t="s">
        <v>98</v>
      </c>
      <c r="C104" s="54">
        <v>22.650120000000001</v>
      </c>
      <c r="D104" s="54">
        <v>29.245729999999998</v>
      </c>
      <c r="E104" s="52">
        <v>1680.8546737419333</v>
      </c>
      <c r="F104" s="52">
        <v>2104.91109262193</v>
      </c>
      <c r="G104" s="115"/>
      <c r="H104" s="115"/>
      <c r="I104" s="113"/>
      <c r="J104" s="113"/>
      <c r="K104" s="113"/>
    </row>
    <row r="105" spans="2:11">
      <c r="B105" s="9" t="s">
        <v>99</v>
      </c>
      <c r="C105" s="54">
        <v>38.661679999999997</v>
      </c>
      <c r="D105" s="54">
        <v>46.44162</v>
      </c>
      <c r="E105" s="52">
        <v>3963.8490887323096</v>
      </c>
      <c r="F105" s="52">
        <v>4951.1985441419038</v>
      </c>
      <c r="G105" s="115"/>
      <c r="H105" s="115"/>
      <c r="I105" s="113"/>
      <c r="J105" s="113"/>
      <c r="K105" s="113"/>
    </row>
    <row r="106" spans="2:11">
      <c r="B106" s="11" t="s">
        <v>7</v>
      </c>
      <c r="C106" s="24">
        <f t="shared" ref="C106:D106" si="32">C107+C108</f>
        <v>36.652789999999996</v>
      </c>
      <c r="D106" s="24">
        <f t="shared" si="32"/>
        <v>42.793030000000002</v>
      </c>
      <c r="E106" s="45">
        <f t="shared" ref="E106:F106" si="33">E107+E108</f>
        <v>1758.8052978266273</v>
      </c>
      <c r="F106" s="45">
        <f t="shared" si="33"/>
        <v>1961.4464768437688</v>
      </c>
      <c r="G106" s="115"/>
      <c r="H106" s="115"/>
      <c r="I106" s="113"/>
      <c r="J106" s="113"/>
      <c r="K106" s="113"/>
    </row>
    <row r="107" spans="2:11">
      <c r="B107" s="9" t="s">
        <v>100</v>
      </c>
      <c r="C107" s="54">
        <v>16.987069999999999</v>
      </c>
      <c r="D107" s="54">
        <v>19.976680000000002</v>
      </c>
      <c r="E107" s="52">
        <v>614.6441838497899</v>
      </c>
      <c r="F107" s="52">
        <v>684.28123481297564</v>
      </c>
      <c r="G107" s="115"/>
      <c r="H107" s="115"/>
      <c r="I107" s="113"/>
      <c r="J107" s="113"/>
      <c r="K107" s="113"/>
    </row>
    <row r="108" spans="2:11">
      <c r="B108" s="18" t="s">
        <v>101</v>
      </c>
      <c r="C108" s="54">
        <v>19.66572</v>
      </c>
      <c r="D108" s="54">
        <v>22.81635</v>
      </c>
      <c r="E108" s="52">
        <v>1144.1611139768374</v>
      </c>
      <c r="F108" s="52">
        <v>1277.1652420307933</v>
      </c>
      <c r="G108" s="115"/>
      <c r="H108" s="115"/>
      <c r="I108" s="113"/>
      <c r="J108" s="113"/>
      <c r="K108" s="113"/>
    </row>
    <row r="109" spans="2:11">
      <c r="B109" s="11" t="s">
        <v>102</v>
      </c>
      <c r="C109" s="24">
        <f t="shared" ref="C109:D109" si="34">C110+C111</f>
        <v>23.706879999999998</v>
      </c>
      <c r="D109" s="24">
        <f t="shared" si="34"/>
        <v>27.65147</v>
      </c>
      <c r="E109" s="45">
        <f t="shared" ref="E109:F109" si="35">E110+E111</f>
        <v>934.99859045634969</v>
      </c>
      <c r="F109" s="45">
        <f t="shared" si="35"/>
        <v>1066.5021497123407</v>
      </c>
      <c r="G109" s="115"/>
      <c r="H109" s="115"/>
      <c r="I109" s="113"/>
      <c r="J109" s="113"/>
      <c r="K109" s="113"/>
    </row>
    <row r="110" spans="2:11">
      <c r="B110" s="53" t="s">
        <v>103</v>
      </c>
      <c r="C110" s="59">
        <v>20.116969999999998</v>
      </c>
      <c r="D110" s="54">
        <v>23.600709999999999</v>
      </c>
      <c r="E110" s="50">
        <v>733.04877195262122</v>
      </c>
      <c r="F110" s="52">
        <v>847.03446519541717</v>
      </c>
      <c r="G110" s="115"/>
      <c r="H110" s="115"/>
      <c r="I110" s="113"/>
      <c r="J110" s="113"/>
      <c r="K110" s="113"/>
    </row>
    <row r="111" spans="2:11">
      <c r="B111" s="9" t="s">
        <v>104</v>
      </c>
      <c r="C111" s="59">
        <v>3.5899100000000002</v>
      </c>
      <c r="D111" s="54">
        <v>4.0507600000000004</v>
      </c>
      <c r="E111" s="50">
        <v>201.94981850372849</v>
      </c>
      <c r="F111" s="52">
        <v>219.46768451692347</v>
      </c>
      <c r="G111" s="115"/>
      <c r="H111" s="115"/>
      <c r="I111" s="113"/>
      <c r="J111" s="113"/>
      <c r="K111" s="113"/>
    </row>
    <row r="112" spans="2:11">
      <c r="B112" s="11" t="s">
        <v>105</v>
      </c>
      <c r="C112" s="24">
        <f t="shared" ref="C112" si="36">C113+C114+C115</f>
        <v>5.08162</v>
      </c>
      <c r="D112" s="24">
        <f>D113+D114+D115</f>
        <v>5.6383999999999999</v>
      </c>
      <c r="E112" s="45">
        <f t="shared" ref="E112:F112" si="37">E113+E114+E115</f>
        <v>1154.8875955348915</v>
      </c>
      <c r="F112" s="45">
        <f t="shared" si="37"/>
        <v>1285.5332601135983</v>
      </c>
      <c r="G112" s="115"/>
      <c r="H112" s="115"/>
      <c r="I112" s="113"/>
      <c r="J112" s="113"/>
      <c r="K112" s="113"/>
    </row>
    <row r="113" spans="2:11">
      <c r="B113" s="9" t="s">
        <v>106</v>
      </c>
      <c r="C113" s="54">
        <v>0.35004000000000002</v>
      </c>
      <c r="D113" s="54">
        <v>0.41150999999999999</v>
      </c>
      <c r="E113" s="52">
        <v>62.968120798875582</v>
      </c>
      <c r="F113" s="52">
        <v>72.402148931133283</v>
      </c>
      <c r="G113" s="115"/>
      <c r="H113" s="115"/>
      <c r="I113" s="113"/>
      <c r="J113" s="113"/>
      <c r="K113" s="113"/>
    </row>
    <row r="114" spans="2:11">
      <c r="B114" s="9" t="s">
        <v>107</v>
      </c>
      <c r="C114" s="54">
        <v>3.2836699999999999</v>
      </c>
      <c r="D114" s="54">
        <v>3.59483</v>
      </c>
      <c r="E114" s="52">
        <v>567.71649740792748</v>
      </c>
      <c r="F114" s="52">
        <v>643.85196778723036</v>
      </c>
      <c r="G114" s="115"/>
      <c r="H114" s="115"/>
      <c r="I114" s="113"/>
      <c r="J114" s="113"/>
      <c r="K114" s="113"/>
    </row>
    <row r="115" spans="2:11">
      <c r="B115" s="18" t="s">
        <v>108</v>
      </c>
      <c r="C115" s="59">
        <v>1.44791</v>
      </c>
      <c r="D115" s="54">
        <v>1.6320600000000001</v>
      </c>
      <c r="E115" s="50">
        <v>524.20297732808842</v>
      </c>
      <c r="F115" s="52">
        <v>569.27914339523466</v>
      </c>
      <c r="G115" s="115"/>
      <c r="H115" s="115"/>
      <c r="I115" s="113"/>
      <c r="J115" s="113"/>
      <c r="K115" s="113"/>
    </row>
    <row r="116" spans="2:11">
      <c r="B116" s="14" t="s">
        <v>109</v>
      </c>
      <c r="C116" s="24">
        <f t="shared" ref="C116:D116" si="38">C102+C109+C112</f>
        <v>126.75308999999999</v>
      </c>
      <c r="D116" s="24">
        <f t="shared" si="38"/>
        <v>151.77024999999998</v>
      </c>
      <c r="E116" s="45">
        <f t="shared" ref="E116:F116" si="39">E102+E109+E112</f>
        <v>9493.3952462921116</v>
      </c>
      <c r="F116" s="45">
        <f t="shared" si="39"/>
        <v>11369.591523433543</v>
      </c>
      <c r="G116" s="115"/>
      <c r="H116" s="115"/>
      <c r="I116" s="113"/>
      <c r="J116" s="113"/>
      <c r="K116" s="113"/>
    </row>
    <row r="117" spans="2:11">
      <c r="B117" s="141"/>
      <c r="C117" s="141"/>
      <c r="D117" s="141"/>
      <c r="E117" s="141"/>
      <c r="F117" s="141"/>
      <c r="G117" s="113"/>
      <c r="H117" s="113"/>
      <c r="I117" s="113"/>
      <c r="J117" s="113"/>
      <c r="K117" s="113"/>
    </row>
    <row r="118" spans="2:11">
      <c r="B118" s="128" t="s">
        <v>110</v>
      </c>
      <c r="C118" s="128"/>
      <c r="D118" s="128"/>
      <c r="E118" s="128"/>
      <c r="F118" s="128"/>
      <c r="G118" s="1"/>
      <c r="H118" s="1"/>
      <c r="I118" s="1"/>
      <c r="J118" s="1"/>
    </row>
    <row r="119" spans="2:11" ht="60">
      <c r="B119" s="68"/>
      <c r="C119" s="72" t="s">
        <v>82</v>
      </c>
      <c r="D119" s="72" t="s">
        <v>83</v>
      </c>
      <c r="E119" s="73" t="s">
        <v>84</v>
      </c>
      <c r="F119" s="73" t="s">
        <v>85</v>
      </c>
      <c r="G119" s="118"/>
      <c r="H119" s="118"/>
      <c r="I119" s="118"/>
      <c r="J119" s="118"/>
    </row>
    <row r="120" spans="2:11" ht="15" customHeight="1">
      <c r="B120" s="65" t="s">
        <v>87</v>
      </c>
      <c r="C120" s="66">
        <v>1.7149000000000001</v>
      </c>
      <c r="D120" s="67">
        <v>249.42306497617002</v>
      </c>
      <c r="E120" s="66">
        <v>58177.40870604699</v>
      </c>
      <c r="F120" s="66" t="s">
        <v>86</v>
      </c>
      <c r="G120" s="143"/>
      <c r="H120" s="143"/>
      <c r="I120" s="143"/>
      <c r="J120" s="143"/>
    </row>
    <row r="121" spans="2:11">
      <c r="B121" s="65" t="s">
        <v>88</v>
      </c>
      <c r="C121" s="66">
        <v>1.7935700000000001</v>
      </c>
      <c r="D121" s="67">
        <v>219.73065952300001</v>
      </c>
      <c r="E121" s="66">
        <v>59533.352938552714</v>
      </c>
      <c r="F121" s="66" t="s">
        <v>86</v>
      </c>
      <c r="G121" s="119"/>
      <c r="H121" s="119"/>
      <c r="I121" s="119"/>
      <c r="J121" s="119"/>
    </row>
    <row r="122" spans="2:11">
      <c r="B122" s="65" t="s">
        <v>89</v>
      </c>
      <c r="C122" s="66">
        <v>2.05952</v>
      </c>
      <c r="D122" s="67">
        <v>257.04292809999998</v>
      </c>
      <c r="E122" s="66">
        <v>50620.685846127701</v>
      </c>
      <c r="F122" s="66" t="s">
        <v>90</v>
      </c>
      <c r="G122" s="120"/>
      <c r="H122" s="120"/>
      <c r="I122" s="121"/>
      <c r="J122" s="121"/>
    </row>
    <row r="123" spans="2:11">
      <c r="B123" s="65" t="s">
        <v>92</v>
      </c>
      <c r="C123" s="66">
        <v>1.5362199999999999</v>
      </c>
      <c r="D123" s="67">
        <v>204.26315059999999</v>
      </c>
      <c r="E123" s="66">
        <v>72426.752828370954</v>
      </c>
      <c r="F123" s="66" t="s">
        <v>91</v>
      </c>
      <c r="G123" s="1"/>
      <c r="H123" s="1"/>
      <c r="I123" s="1"/>
      <c r="J123" s="1"/>
    </row>
    <row r="124" spans="2:11">
      <c r="B124" s="65" t="s">
        <v>93</v>
      </c>
      <c r="C124" s="66">
        <v>1.5691999999999999</v>
      </c>
      <c r="D124" s="67">
        <v>194.9630324</v>
      </c>
      <c r="E124" s="66">
        <v>71681.438554677545</v>
      </c>
      <c r="F124" s="66" t="s">
        <v>113</v>
      </c>
      <c r="G124" s="1"/>
      <c r="H124" s="1"/>
      <c r="I124" s="1"/>
      <c r="J124" s="1"/>
    </row>
    <row r="125" spans="2:11">
      <c r="B125" s="65" t="s">
        <v>111</v>
      </c>
      <c r="C125" s="66">
        <v>2.2915700000000001</v>
      </c>
      <c r="D125" s="67">
        <v>316.65652360716501</v>
      </c>
      <c r="E125" s="66">
        <v>47018.002740479227</v>
      </c>
      <c r="F125" s="66" t="s">
        <v>112</v>
      </c>
      <c r="G125" s="1"/>
      <c r="H125" s="1"/>
      <c r="I125" s="1"/>
      <c r="J125" s="1"/>
    </row>
    <row r="126" spans="2:11">
      <c r="B126" s="65" t="s">
        <v>115</v>
      </c>
      <c r="C126" s="66">
        <v>2.2519200000000001</v>
      </c>
      <c r="D126" s="67">
        <v>333.01228909999998</v>
      </c>
      <c r="E126" s="66">
        <v>53907.48282354611</v>
      </c>
      <c r="F126" s="66" t="s">
        <v>116</v>
      </c>
      <c r="G126" s="1"/>
      <c r="H126" s="1"/>
      <c r="I126" s="1"/>
      <c r="J126" s="1"/>
    </row>
    <row r="127" spans="2:11">
      <c r="B127" s="65" t="s">
        <v>117</v>
      </c>
      <c r="C127" s="66">
        <v>1.7490300000000001</v>
      </c>
      <c r="D127" s="67">
        <v>272.8406061</v>
      </c>
      <c r="E127" s="66">
        <v>68927.358913226184</v>
      </c>
      <c r="F127" s="66" t="s">
        <v>118</v>
      </c>
      <c r="G127" s="1"/>
      <c r="H127" s="1"/>
      <c r="I127" s="1"/>
      <c r="J127" s="1"/>
    </row>
    <row r="128" spans="2:11">
      <c r="B128" s="65" t="s">
        <v>119</v>
      </c>
      <c r="C128" s="66">
        <v>2.0287500000000001</v>
      </c>
      <c r="D128" s="67">
        <v>284.99681379100002</v>
      </c>
      <c r="E128" s="66">
        <v>63051.706035736286</v>
      </c>
      <c r="F128" s="66" t="s">
        <v>120</v>
      </c>
      <c r="G128" s="1"/>
      <c r="H128" s="1"/>
      <c r="I128" s="1"/>
      <c r="J128" s="1"/>
    </row>
    <row r="129" spans="2:10">
      <c r="B129" s="65" t="s">
        <v>121</v>
      </c>
      <c r="C129" s="66">
        <v>1.7372300000000001</v>
      </c>
      <c r="D129" s="67">
        <v>264.58699945199999</v>
      </c>
      <c r="E129" s="66">
        <v>72554.95691992424</v>
      </c>
      <c r="F129" s="66" t="s">
        <v>122</v>
      </c>
      <c r="G129" s="1"/>
      <c r="H129" s="1"/>
      <c r="I129" s="1"/>
      <c r="J129" s="1"/>
    </row>
    <row r="130" spans="2:10">
      <c r="B130" s="65" t="s">
        <v>123</v>
      </c>
      <c r="C130" s="66">
        <v>2.2400099999999998</v>
      </c>
      <c r="D130" s="67">
        <v>285.95648540000002</v>
      </c>
      <c r="E130" s="66">
        <v>59898.866046052543</v>
      </c>
      <c r="F130" s="66" t="s">
        <v>124</v>
      </c>
      <c r="G130" s="1"/>
      <c r="H130" s="1"/>
      <c r="I130" s="1"/>
      <c r="J130" s="1"/>
    </row>
    <row r="131" spans="2:10">
      <c r="B131" s="65" t="s">
        <v>125</v>
      </c>
      <c r="C131" s="66">
        <v>2.4020299999999999</v>
      </c>
      <c r="D131" s="67">
        <v>320.01705659999999</v>
      </c>
      <c r="E131" s="66">
        <v>58391.710349285451</v>
      </c>
      <c r="F131" s="66" t="s">
        <v>126</v>
      </c>
      <c r="G131" s="1"/>
      <c r="H131" s="1"/>
      <c r="I131" s="1"/>
      <c r="J131" s="1"/>
    </row>
    <row r="132" spans="2:10">
      <c r="B132" s="65" t="s">
        <v>127</v>
      </c>
      <c r="C132" s="66">
        <v>2.5168900000000001</v>
      </c>
      <c r="D132" s="67">
        <v>366.43521650000002</v>
      </c>
      <c r="E132" s="66">
        <v>55057.763303124091</v>
      </c>
      <c r="F132" s="66" t="s">
        <v>128</v>
      </c>
      <c r="G132" s="1"/>
      <c r="H132" s="1"/>
      <c r="I132" s="1"/>
      <c r="J132" s="1"/>
    </row>
    <row r="133" spans="2:10">
      <c r="B133" s="65" t="s">
        <v>129</v>
      </c>
      <c r="C133" s="66">
        <v>2.2276699999999998</v>
      </c>
      <c r="D133" s="67">
        <v>334.76900029802499</v>
      </c>
      <c r="E133" s="66">
        <v>66950.054716362836</v>
      </c>
      <c r="F133" s="70" t="s">
        <v>130</v>
      </c>
      <c r="G133" s="1"/>
      <c r="H133" s="1"/>
      <c r="I133" s="1"/>
      <c r="J133" s="1"/>
    </row>
    <row r="134" spans="2:10">
      <c r="B134" s="65" t="s">
        <v>131</v>
      </c>
      <c r="C134" s="66">
        <v>2.5724399999999998</v>
      </c>
      <c r="D134" s="67">
        <v>428.405604369005</v>
      </c>
      <c r="E134" s="66">
        <v>57618.812928581421</v>
      </c>
      <c r="F134" s="70" t="s">
        <v>132</v>
      </c>
      <c r="G134" s="1"/>
      <c r="H134" s="1"/>
      <c r="I134" s="1"/>
      <c r="J134" s="1"/>
    </row>
    <row r="135" spans="2:10">
      <c r="B135" s="65" t="s">
        <v>133</v>
      </c>
      <c r="C135" s="66">
        <v>2.9197799999999998</v>
      </c>
      <c r="D135" s="67">
        <v>431.57844307386</v>
      </c>
      <c r="E135" s="66">
        <v>53327.090099254048</v>
      </c>
      <c r="F135" s="70" t="s">
        <v>134</v>
      </c>
      <c r="G135" s="1"/>
      <c r="H135" s="1"/>
      <c r="I135" s="1"/>
      <c r="J135" s="1"/>
    </row>
    <row r="136" spans="2:10">
      <c r="B136" s="65" t="s">
        <v>135</v>
      </c>
      <c r="C136" s="66">
        <v>2.6934999999999998</v>
      </c>
      <c r="D136" s="67">
        <v>435.14989604711297</v>
      </c>
      <c r="E136" s="66">
        <v>56335.820445145757</v>
      </c>
      <c r="F136" s="70" t="s">
        <v>137</v>
      </c>
      <c r="G136" s="1"/>
      <c r="H136" s="1"/>
      <c r="I136" s="1"/>
      <c r="J136" s="1"/>
    </row>
    <row r="137" spans="2:10">
      <c r="B137" s="65" t="s">
        <v>136</v>
      </c>
      <c r="C137" s="82">
        <v>2.5704500000000001</v>
      </c>
      <c r="D137" s="83">
        <v>506.84913822099998</v>
      </c>
      <c r="E137" s="82">
        <v>61162.600618568722</v>
      </c>
      <c r="F137" s="84" t="s">
        <v>145</v>
      </c>
      <c r="G137" s="1"/>
      <c r="H137" s="1"/>
      <c r="I137" s="1"/>
      <c r="J137" s="1"/>
    </row>
    <row r="138" spans="2:10">
      <c r="B138" s="65" t="s">
        <v>138</v>
      </c>
      <c r="C138" s="66">
        <v>2.5663399999999998</v>
      </c>
      <c r="D138" s="67">
        <v>471.45461944700003</v>
      </c>
      <c r="E138" s="66">
        <v>67394.378001356032</v>
      </c>
      <c r="F138" s="70" t="s">
        <v>112</v>
      </c>
      <c r="G138" s="1"/>
      <c r="H138" s="1"/>
      <c r="I138" s="1"/>
      <c r="J138" s="1"/>
    </row>
    <row r="139" spans="2:10">
      <c r="B139" s="65" t="s">
        <v>139</v>
      </c>
      <c r="C139" s="66">
        <v>2.3754</v>
      </c>
      <c r="D139" s="67">
        <v>413.78165925000002</v>
      </c>
      <c r="E139" s="66">
        <v>70681.811691504583</v>
      </c>
      <c r="F139" s="70" t="s">
        <v>141</v>
      </c>
      <c r="G139" s="1"/>
      <c r="H139" s="1"/>
      <c r="I139" s="1"/>
      <c r="J139" s="1"/>
    </row>
    <row r="140" spans="2:10">
      <c r="B140" s="65" t="s">
        <v>140</v>
      </c>
      <c r="C140" s="66">
        <v>2.8081299999999998</v>
      </c>
      <c r="D140" s="67">
        <v>545.04377120200002</v>
      </c>
      <c r="E140" s="66">
        <v>62637.435704543619</v>
      </c>
      <c r="F140" s="70" t="s">
        <v>142</v>
      </c>
      <c r="G140" s="1"/>
      <c r="H140" s="1"/>
      <c r="I140" s="1"/>
      <c r="J140" s="1"/>
    </row>
    <row r="141" spans="2:10">
      <c r="B141" s="65" t="s">
        <v>143</v>
      </c>
      <c r="C141" s="66">
        <v>2.3618299999999999</v>
      </c>
      <c r="D141" s="67">
        <v>480.13328009999998</v>
      </c>
      <c r="E141" s="66">
        <v>73786.499087571894</v>
      </c>
      <c r="F141" s="70" t="s">
        <v>144</v>
      </c>
      <c r="G141" s="1"/>
      <c r="H141" s="1"/>
      <c r="I141" s="1"/>
      <c r="J141" s="1"/>
    </row>
    <row r="142" spans="2:10">
      <c r="B142" s="65" t="s">
        <v>146</v>
      </c>
      <c r="C142" s="66">
        <v>2.5352700000000001</v>
      </c>
      <c r="D142" s="67">
        <v>461.5916651</v>
      </c>
      <c r="E142" s="66">
        <v>71157.30229162272</v>
      </c>
      <c r="F142" s="70" t="s">
        <v>148</v>
      </c>
      <c r="G142" s="1"/>
      <c r="H142" s="1"/>
      <c r="I142" s="1"/>
      <c r="J142" s="1"/>
    </row>
    <row r="143" spans="2:10">
      <c r="B143" s="65" t="s">
        <v>147</v>
      </c>
      <c r="C143" s="66">
        <v>2.3448199999999999</v>
      </c>
      <c r="D143" s="67">
        <v>401.17075790599898</v>
      </c>
      <c r="E143" s="92">
        <v>79284.035500254409</v>
      </c>
      <c r="F143" s="93" t="s">
        <v>150</v>
      </c>
      <c r="G143" s="1"/>
      <c r="H143" s="1"/>
      <c r="I143" s="1"/>
      <c r="J143" s="1"/>
    </row>
    <row r="144" spans="2:10">
      <c r="B144" s="65" t="s">
        <v>149</v>
      </c>
      <c r="C144" s="66">
        <v>2.1926199999999998</v>
      </c>
      <c r="D144" s="67">
        <v>401.48329304100002</v>
      </c>
      <c r="E144" s="92">
        <v>84751.160310496096</v>
      </c>
      <c r="F144" s="93" t="s">
        <v>152</v>
      </c>
      <c r="G144" s="1"/>
      <c r="H144" s="1"/>
      <c r="I144" s="1"/>
      <c r="J144" s="1"/>
    </row>
    <row r="145" spans="2:10">
      <c r="B145" s="65" t="s">
        <v>151</v>
      </c>
      <c r="C145" s="66">
        <v>2.3527999999999998</v>
      </c>
      <c r="D145" s="67">
        <v>411.34180403099998</v>
      </c>
      <c r="E145" s="92">
        <v>87719.866967668058</v>
      </c>
      <c r="F145" s="93" t="s">
        <v>154</v>
      </c>
      <c r="G145" s="1"/>
      <c r="H145" s="1"/>
      <c r="I145" s="1"/>
      <c r="J145" s="1"/>
    </row>
    <row r="146" spans="2:10">
      <c r="B146" s="65" t="s">
        <v>153</v>
      </c>
      <c r="C146" s="66">
        <v>2.0326499999999998</v>
      </c>
      <c r="D146" s="67">
        <v>344.82231431700001</v>
      </c>
      <c r="E146" s="92">
        <v>93298.975997835354</v>
      </c>
      <c r="F146" s="93" t="s">
        <v>155</v>
      </c>
      <c r="G146" s="1"/>
      <c r="H146" s="1"/>
      <c r="I146" s="1"/>
      <c r="J146" s="1"/>
    </row>
    <row r="147" spans="2:10">
      <c r="B147" s="65" t="s">
        <v>156</v>
      </c>
      <c r="C147" s="66">
        <v>2.5911300000000002</v>
      </c>
      <c r="D147" s="67">
        <v>424.95702475115399</v>
      </c>
      <c r="E147" s="92">
        <v>78851.584050202029</v>
      </c>
      <c r="F147" s="93" t="s">
        <v>155</v>
      </c>
      <c r="G147" s="1"/>
      <c r="H147" s="1"/>
      <c r="I147" s="1"/>
      <c r="J147" s="1"/>
    </row>
    <row r="148" spans="2:10">
      <c r="B148" s="65" t="s">
        <v>157</v>
      </c>
      <c r="C148" s="66">
        <v>2.2964000000000002</v>
      </c>
      <c r="D148" s="67">
        <v>361.08</v>
      </c>
      <c r="E148" s="92">
        <v>90183.145935710098</v>
      </c>
      <c r="F148" s="93" t="s">
        <v>160</v>
      </c>
      <c r="G148" s="1"/>
      <c r="H148" s="1"/>
      <c r="I148" s="1"/>
      <c r="J148" s="1"/>
    </row>
    <row r="149" spans="2:10" ht="14.25">
      <c r="B149" s="65" t="s">
        <v>159</v>
      </c>
      <c r="C149" s="66">
        <v>1.83172</v>
      </c>
      <c r="D149" s="67">
        <v>287.78651619999999</v>
      </c>
      <c r="E149" s="92">
        <v>107458.55472998056</v>
      </c>
      <c r="F149" s="93" t="s">
        <v>164</v>
      </c>
      <c r="G149" s="103"/>
      <c r="H149" s="1"/>
      <c r="I149" s="104"/>
      <c r="J149" s="1"/>
    </row>
    <row r="150" spans="2:10">
      <c r="B150" s="65" t="s">
        <v>163</v>
      </c>
      <c r="C150" s="66">
        <v>1.84165</v>
      </c>
      <c r="D150" s="67">
        <v>290.91242149999999</v>
      </c>
      <c r="E150" s="92">
        <v>121303.32789618004</v>
      </c>
      <c r="F150" s="93" t="s">
        <v>167</v>
      </c>
      <c r="G150" s="1"/>
      <c r="H150" s="1"/>
      <c r="I150" s="1"/>
      <c r="J150" s="1"/>
    </row>
    <row r="151" spans="2:10" ht="12" customHeight="1">
      <c r="B151" s="144" t="s">
        <v>114</v>
      </c>
      <c r="C151" s="144"/>
      <c r="D151" s="144"/>
      <c r="E151" s="144"/>
      <c r="F151" s="144"/>
      <c r="G151" s="1"/>
      <c r="H151" s="1"/>
      <c r="I151" s="1"/>
      <c r="J151" s="1"/>
    </row>
    <row r="152" spans="2:10" ht="6" customHeight="1">
      <c r="B152" s="144"/>
      <c r="C152" s="144"/>
      <c r="D152" s="144"/>
      <c r="E152" s="144"/>
      <c r="F152" s="144"/>
      <c r="G152" s="1"/>
      <c r="H152" s="1"/>
      <c r="I152" s="1"/>
      <c r="J152" s="1"/>
    </row>
    <row r="153" spans="2:10">
      <c r="B153" s="144"/>
      <c r="C153" s="144"/>
      <c r="D153" s="144"/>
      <c r="E153" s="144"/>
      <c r="F153" s="144"/>
      <c r="G153" s="1"/>
      <c r="H153" s="1"/>
      <c r="I153" s="1"/>
      <c r="J153" s="1"/>
    </row>
    <row r="154" spans="2:10">
      <c r="B154" s="144"/>
      <c r="C154" s="144"/>
      <c r="D154" s="144"/>
      <c r="E154" s="144"/>
      <c r="F154" s="144"/>
      <c r="G154" s="1"/>
      <c r="H154" s="1"/>
      <c r="I154" s="1"/>
      <c r="J154" s="1"/>
    </row>
    <row r="155" spans="2:10">
      <c r="B155" s="144"/>
      <c r="C155" s="144"/>
      <c r="D155" s="144"/>
      <c r="E155" s="144"/>
      <c r="F155" s="144"/>
      <c r="G155" s="1"/>
      <c r="H155" s="1"/>
      <c r="I155" s="1"/>
      <c r="J155" s="1"/>
    </row>
    <row r="156" spans="2:10">
      <c r="B156" s="144"/>
      <c r="C156" s="144"/>
      <c r="D156" s="144"/>
      <c r="E156" s="144"/>
      <c r="F156" s="144"/>
      <c r="G156" s="1"/>
      <c r="H156" s="1"/>
      <c r="I156" s="1"/>
      <c r="J156" s="1"/>
    </row>
    <row r="157" spans="2:10">
      <c r="B157" s="144"/>
      <c r="C157" s="144"/>
      <c r="D157" s="144"/>
      <c r="E157" s="144"/>
      <c r="F157" s="144"/>
      <c r="G157" s="1"/>
      <c r="H157" s="1"/>
      <c r="I157" s="1"/>
      <c r="J157" s="1"/>
    </row>
    <row r="158" spans="2:10">
      <c r="B158" s="144"/>
      <c r="C158" s="144"/>
      <c r="D158" s="144"/>
      <c r="E158" s="144"/>
      <c r="F158" s="144"/>
      <c r="G158" s="1"/>
      <c r="H158" s="1"/>
      <c r="I158" s="1"/>
      <c r="J158" s="1"/>
    </row>
    <row r="159" spans="2:10">
      <c r="B159" s="144"/>
      <c r="C159" s="144"/>
      <c r="D159" s="144"/>
      <c r="E159" s="144"/>
      <c r="F159" s="144"/>
      <c r="G159" s="21"/>
      <c r="H159" s="21"/>
      <c r="I159" s="21"/>
      <c r="J159" s="21"/>
    </row>
    <row r="160" spans="2:10">
      <c r="B160" s="144"/>
      <c r="C160" s="144"/>
      <c r="D160" s="144"/>
      <c r="E160" s="144"/>
      <c r="F160" s="144"/>
      <c r="G160" s="21"/>
      <c r="H160" s="21"/>
      <c r="I160" s="21"/>
      <c r="J160" s="21"/>
    </row>
    <row r="161" spans="2:10" ht="8.25" customHeight="1">
      <c r="B161" s="144"/>
      <c r="C161" s="144"/>
      <c r="D161" s="144"/>
      <c r="E161" s="144"/>
      <c r="F161" s="144"/>
      <c r="G161" s="21"/>
      <c r="H161" s="21"/>
      <c r="I161" s="21"/>
      <c r="J161" s="21"/>
    </row>
    <row r="162" spans="2:10">
      <c r="B162" s="144"/>
      <c r="C162" s="144"/>
      <c r="D162" s="144"/>
      <c r="E162" s="144"/>
      <c r="F162" s="144"/>
      <c r="G162" s="21"/>
      <c r="H162" s="21"/>
      <c r="I162" s="21"/>
      <c r="J162" s="21"/>
    </row>
    <row r="163" spans="2:10">
      <c r="B163" s="144"/>
      <c r="C163" s="144"/>
      <c r="D163" s="144"/>
      <c r="E163" s="144"/>
      <c r="F163" s="144"/>
      <c r="G163" s="21"/>
      <c r="H163" s="21"/>
      <c r="I163" s="21"/>
      <c r="J163" s="21"/>
    </row>
    <row r="164" spans="2:10">
      <c r="B164" s="144"/>
      <c r="C164" s="144"/>
      <c r="D164" s="144"/>
      <c r="E164" s="144"/>
      <c r="F164" s="144"/>
      <c r="G164" s="21"/>
      <c r="H164" s="21"/>
      <c r="I164" s="21"/>
      <c r="J164" s="21"/>
    </row>
    <row r="165" spans="2:10" ht="6.75" customHeight="1">
      <c r="B165" s="144"/>
      <c r="C165" s="144"/>
      <c r="D165" s="144"/>
      <c r="E165" s="144"/>
      <c r="F165" s="144"/>
      <c r="G165" s="21"/>
      <c r="H165" s="21"/>
      <c r="I165" s="21"/>
      <c r="J165" s="21"/>
    </row>
    <row r="166" spans="2:10">
      <c r="D166" s="36"/>
      <c r="G166" s="21"/>
      <c r="H166" s="21"/>
      <c r="I166" s="21"/>
      <c r="J166" s="21"/>
    </row>
    <row r="167" spans="2:10">
      <c r="D167" s="36"/>
      <c r="G167" s="21"/>
      <c r="H167" s="21"/>
      <c r="I167" s="21"/>
      <c r="J167" s="21"/>
    </row>
    <row r="168" spans="2:10">
      <c r="D168" s="36"/>
      <c r="G168" s="21"/>
      <c r="H168" s="21"/>
      <c r="I168" s="21"/>
      <c r="J168" s="21"/>
    </row>
    <row r="169" spans="2:10">
      <c r="D169" s="36"/>
      <c r="G169" s="21"/>
      <c r="H169" s="21"/>
      <c r="I169" s="21"/>
      <c r="J169" s="21"/>
    </row>
    <row r="170" spans="2:10">
      <c r="D170" s="36"/>
      <c r="G170" s="21"/>
      <c r="H170" s="21"/>
      <c r="I170" s="21"/>
      <c r="J170" s="21"/>
    </row>
    <row r="171" spans="2:10">
      <c r="D171" s="36"/>
      <c r="G171" s="21"/>
      <c r="H171" s="21"/>
      <c r="I171" s="21"/>
      <c r="J171" s="21"/>
    </row>
    <row r="172" spans="2:10">
      <c r="D172" s="36"/>
      <c r="G172" s="21"/>
      <c r="H172" s="21"/>
      <c r="I172" s="21"/>
      <c r="J172" s="21"/>
    </row>
    <row r="173" spans="2:10">
      <c r="D173" s="36"/>
      <c r="G173" s="21"/>
      <c r="H173" s="21"/>
      <c r="I173" s="21"/>
      <c r="J173" s="21"/>
    </row>
    <row r="174" spans="2:10">
      <c r="D174" s="36"/>
      <c r="G174" s="21"/>
      <c r="H174" s="21"/>
      <c r="I174" s="21"/>
      <c r="J174" s="21"/>
    </row>
    <row r="175" spans="2:10">
      <c r="D175" s="36"/>
      <c r="G175" s="21"/>
      <c r="H175" s="21"/>
      <c r="I175" s="21"/>
      <c r="J175" s="21"/>
    </row>
    <row r="176" spans="2:10">
      <c r="D176" s="36"/>
      <c r="G176" s="21"/>
      <c r="H176" s="21"/>
      <c r="I176" s="21"/>
      <c r="J176" s="21"/>
    </row>
    <row r="177" spans="4:10">
      <c r="D177" s="36"/>
      <c r="G177" s="21"/>
      <c r="H177" s="21"/>
      <c r="I177" s="21"/>
      <c r="J177" s="21"/>
    </row>
    <row r="178" spans="4:10">
      <c r="D178" s="36"/>
      <c r="G178" s="21"/>
      <c r="H178" s="21"/>
      <c r="I178" s="21"/>
      <c r="J178" s="21"/>
    </row>
    <row r="179" spans="4:10">
      <c r="D179" s="36"/>
      <c r="G179" s="21"/>
      <c r="H179" s="21"/>
      <c r="I179" s="21"/>
      <c r="J179" s="21"/>
    </row>
    <row r="180" spans="4:10">
      <c r="D180" s="36"/>
      <c r="G180" s="21"/>
      <c r="H180" s="21"/>
      <c r="I180" s="21"/>
      <c r="J180" s="21"/>
    </row>
    <row r="181" spans="4:10">
      <c r="D181" s="36"/>
      <c r="G181" s="21"/>
      <c r="H181" s="21"/>
      <c r="I181" s="21"/>
      <c r="J181" s="21"/>
    </row>
    <row r="182" spans="4:10">
      <c r="D182" s="36"/>
      <c r="G182" s="21"/>
      <c r="H182" s="21"/>
      <c r="I182" s="21"/>
      <c r="J182" s="21"/>
    </row>
    <row r="183" spans="4:10">
      <c r="D183" s="36"/>
      <c r="G183" s="21"/>
      <c r="H183" s="21"/>
      <c r="I183" s="21"/>
      <c r="J183" s="21"/>
    </row>
    <row r="184" spans="4:10">
      <c r="D184" s="36"/>
      <c r="G184" s="21"/>
      <c r="H184" s="21"/>
      <c r="I184" s="21"/>
      <c r="J184" s="21"/>
    </row>
    <row r="185" spans="4:10">
      <c r="D185" s="36"/>
      <c r="G185" s="21"/>
      <c r="H185" s="21"/>
      <c r="I185" s="21"/>
      <c r="J185" s="21"/>
    </row>
    <row r="186" spans="4:10">
      <c r="D186" s="36"/>
      <c r="G186" s="21"/>
      <c r="H186" s="21"/>
      <c r="I186" s="21"/>
      <c r="J186" s="21"/>
    </row>
    <row r="187" spans="4:10">
      <c r="D187" s="36"/>
      <c r="G187" s="21"/>
      <c r="H187" s="21"/>
      <c r="I187" s="21"/>
      <c r="J187" s="21"/>
    </row>
    <row r="188" spans="4:10">
      <c r="D188" s="36"/>
      <c r="G188" s="21"/>
      <c r="H188" s="21"/>
      <c r="I188" s="21"/>
      <c r="J188" s="21"/>
    </row>
    <row r="189" spans="4:10">
      <c r="D189" s="36"/>
      <c r="G189" s="21"/>
      <c r="H189" s="21"/>
      <c r="I189" s="21"/>
      <c r="J189" s="21"/>
    </row>
    <row r="190" spans="4:10">
      <c r="D190" s="36"/>
      <c r="G190" s="21"/>
      <c r="H190" s="21"/>
      <c r="I190" s="21"/>
      <c r="J190" s="2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  <c r="H360" s="21"/>
      <c r="I360" s="21"/>
      <c r="J360" s="21"/>
    </row>
    <row r="361" spans="4:10">
      <c r="D361" s="36"/>
      <c r="G361" s="21"/>
      <c r="H361" s="21"/>
      <c r="I361" s="21"/>
      <c r="J361" s="21"/>
    </row>
    <row r="362" spans="4:10">
      <c r="D362" s="36"/>
      <c r="G362" s="21"/>
      <c r="H362" s="21"/>
      <c r="I362" s="21"/>
      <c r="J362" s="21"/>
    </row>
    <row r="363" spans="4:10">
      <c r="D363" s="36"/>
      <c r="G363" s="21"/>
      <c r="H363" s="21"/>
      <c r="I363" s="21"/>
      <c r="J363" s="21"/>
    </row>
    <row r="364" spans="4:10">
      <c r="D364" s="36"/>
      <c r="G364" s="21"/>
      <c r="H364" s="21"/>
      <c r="I364" s="21"/>
      <c r="J364" s="21"/>
    </row>
    <row r="365" spans="4:10">
      <c r="D365" s="36"/>
    </row>
    <row r="366" spans="4:10">
      <c r="D366" s="36"/>
    </row>
    <row r="367" spans="4:10">
      <c r="D367" s="36"/>
    </row>
    <row r="368" spans="4:10">
      <c r="D368" s="36"/>
    </row>
    <row r="369" spans="4:4">
      <c r="D369" s="36"/>
    </row>
    <row r="370" spans="4:4">
      <c r="D370" s="36"/>
    </row>
    <row r="371" spans="4:4">
      <c r="D371" s="36"/>
    </row>
  </sheetData>
  <mergeCells count="36">
    <mergeCell ref="G100:G101"/>
    <mergeCell ref="H100:H101"/>
    <mergeCell ref="G120:H120"/>
    <mergeCell ref="I120:J120"/>
    <mergeCell ref="B151:F165"/>
    <mergeCell ref="B99:B101"/>
    <mergeCell ref="C99:D99"/>
    <mergeCell ref="E99:F99"/>
    <mergeCell ref="B117:F117"/>
    <mergeCell ref="B118:F118"/>
    <mergeCell ref="B79:B81"/>
    <mergeCell ref="B97:F97"/>
    <mergeCell ref="C98:F98"/>
    <mergeCell ref="B2:J2"/>
    <mergeCell ref="B3:J3"/>
    <mergeCell ref="B4:B7"/>
    <mergeCell ref="C4:F4"/>
    <mergeCell ref="G4:J4"/>
    <mergeCell ref="C5:C6"/>
    <mergeCell ref="D5:D6"/>
    <mergeCell ref="G5:G6"/>
    <mergeCell ref="H5:H6"/>
    <mergeCell ref="C79:C80"/>
    <mergeCell ref="B96:F96"/>
    <mergeCell ref="D79:D80"/>
    <mergeCell ref="B53:J53"/>
    <mergeCell ref="B78:F78"/>
    <mergeCell ref="B77:F77"/>
    <mergeCell ref="B54:J54"/>
    <mergeCell ref="G55:J55"/>
    <mergeCell ref="C56:C57"/>
    <mergeCell ref="D56:D57"/>
    <mergeCell ref="G56:G57"/>
    <mergeCell ref="H56:H57"/>
    <mergeCell ref="B55:B58"/>
    <mergeCell ref="C55:F55"/>
  </mergeCells>
  <phoneticPr fontId="116" type="noConversion"/>
  <conditionalFormatting sqref="G83:H95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G102:H116">
    <cfRule type="cellIs" dxfId="1" priority="1" operator="greaterThan">
      <formula>0</formula>
    </cfRule>
    <cfRule type="cellIs" dxfId="0" priority="2" operator="lessThan">
      <formula>0</formula>
    </cfRule>
  </conditionalFormatting>
  <pageMargins left="0" right="3.937007874015748E-2" top="0.44" bottom="0.62" header="0" footer="7.874015748031496E-2"/>
  <pageSetup scale="75" orientation="portrait" r:id="rId1"/>
  <ignoredErrors>
    <ignoredError sqref="C23:J23 D31 H31 F31 J31" formulaRange="1"/>
    <ignoredError sqref="F63 F60 F67 F71 C86 C8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Shraddha</cp:lastModifiedBy>
  <cp:lastPrinted>2024-02-23T07:34:45Z</cp:lastPrinted>
  <dcterms:created xsi:type="dcterms:W3CDTF">2020-10-21T07:14:05Z</dcterms:created>
  <dcterms:modified xsi:type="dcterms:W3CDTF">2025-04-24T13:42:48Z</dcterms:modified>
</cp:coreProperties>
</file>