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Dec_2021\10-12-2021\Data Publication - Payment System Indicators - October 2021\"/>
    </mc:Choice>
  </mc:AlternateContent>
  <bookViews>
    <workbookView xWindow="0" yWindow="0" windowWidth="28800" windowHeight="12330"/>
  </bookViews>
  <sheets>
    <sheet name="Oct 2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5" l="1"/>
  <c r="C23" i="5" l="1"/>
  <c r="F44" i="5" l="1"/>
  <c r="F47" i="5"/>
  <c r="F42" i="5" l="1"/>
  <c r="F86" i="5"/>
  <c r="F83" i="5"/>
  <c r="F80" i="5"/>
  <c r="J11" i="5"/>
  <c r="J10" i="5" s="1"/>
  <c r="F11" i="5"/>
  <c r="F10" i="5" s="1"/>
  <c r="J19" i="5"/>
  <c r="F19" i="5"/>
  <c r="F23" i="5"/>
  <c r="J23" i="5"/>
  <c r="J31" i="5"/>
  <c r="F31" i="5"/>
  <c r="F39" i="5"/>
  <c r="F36" i="5"/>
  <c r="J36" i="5"/>
  <c r="J39" i="5"/>
  <c r="J44" i="5"/>
  <c r="J47" i="5"/>
  <c r="J59" i="5"/>
  <c r="J62" i="5"/>
  <c r="J66" i="5"/>
  <c r="J73" i="5"/>
  <c r="F73" i="5"/>
  <c r="F70" i="5"/>
  <c r="F66" i="5"/>
  <c r="F62" i="5"/>
  <c r="F59" i="5"/>
  <c r="J42" i="5" l="1"/>
  <c r="J35" i="5"/>
  <c r="F35" i="5"/>
  <c r="F51" i="5" s="1"/>
  <c r="I44" i="5"/>
  <c r="I42" i="5" s="1"/>
  <c r="E44" i="5"/>
  <c r="J51" i="5" l="1"/>
  <c r="J52" i="5"/>
  <c r="E42" i="5"/>
  <c r="J50" i="5"/>
  <c r="F52" i="5"/>
  <c r="F50" i="5"/>
  <c r="I59" i="5"/>
  <c r="H59" i="5"/>
  <c r="G59" i="5"/>
  <c r="E59" i="5"/>
  <c r="D59" i="5"/>
  <c r="C59" i="5"/>
  <c r="D11" i="5" l="1"/>
  <c r="E11" i="5"/>
  <c r="G11" i="5"/>
  <c r="H11" i="5"/>
  <c r="H10" i="5" s="1"/>
  <c r="I11" i="5"/>
  <c r="I10" i="5" s="1"/>
  <c r="C11" i="5"/>
  <c r="C10" i="5" s="1"/>
  <c r="I23" i="5"/>
  <c r="H23" i="5"/>
  <c r="G23" i="5"/>
  <c r="E23" i="5"/>
  <c r="D23" i="5"/>
  <c r="I31" i="5"/>
  <c r="H31" i="5"/>
  <c r="G31" i="5"/>
  <c r="E31" i="5"/>
  <c r="D31" i="5"/>
  <c r="C31" i="5"/>
  <c r="I62" i="5"/>
  <c r="H62" i="5"/>
  <c r="G62" i="5"/>
  <c r="E62" i="5"/>
  <c r="D62" i="5"/>
  <c r="C62" i="5"/>
  <c r="E86" i="5" l="1"/>
  <c r="E83" i="5" l="1"/>
  <c r="E80" i="5"/>
  <c r="I73" i="5"/>
  <c r="E73" i="5"/>
  <c r="I70" i="5"/>
  <c r="E70" i="5"/>
  <c r="I66" i="5"/>
  <c r="E66" i="5"/>
  <c r="I47" i="5"/>
  <c r="E47" i="5"/>
  <c r="I39" i="5"/>
  <c r="E39" i="5"/>
  <c r="I36" i="5"/>
  <c r="E36" i="5"/>
  <c r="I19" i="5"/>
  <c r="E19" i="5"/>
  <c r="E10" i="5"/>
  <c r="E35" i="5" l="1"/>
  <c r="E50" i="5" s="1"/>
  <c r="I35" i="5"/>
  <c r="I50" i="5" s="1"/>
  <c r="D66" i="5"/>
  <c r="E52" i="5" l="1"/>
  <c r="I51" i="5"/>
  <c r="I52" i="5"/>
  <c r="E51" i="5"/>
  <c r="D86" i="5"/>
  <c r="C86" i="5"/>
  <c r="H19" i="5" l="1"/>
  <c r="D19" i="5"/>
  <c r="C19" i="5"/>
  <c r="C44" i="5" l="1"/>
  <c r="D83" i="5" l="1"/>
  <c r="D80" i="5"/>
  <c r="G66" i="5"/>
  <c r="H66" i="5"/>
  <c r="D70" i="5"/>
  <c r="G70" i="5"/>
  <c r="H70" i="5"/>
  <c r="D39" i="5" l="1"/>
  <c r="G39" i="5"/>
  <c r="H39" i="5"/>
  <c r="D36" i="5"/>
  <c r="G36" i="5"/>
  <c r="H36" i="5"/>
  <c r="D35" i="5" l="1"/>
  <c r="H35" i="5"/>
  <c r="G35" i="5"/>
  <c r="C83" i="5"/>
  <c r="C80" i="5"/>
  <c r="G73" i="5" l="1"/>
  <c r="C73" i="5"/>
  <c r="C70" i="5"/>
  <c r="C66" i="5"/>
  <c r="G47" i="5"/>
  <c r="C47" i="5"/>
  <c r="G44" i="5"/>
  <c r="G42" i="5" s="1"/>
  <c r="C42" i="5"/>
  <c r="C39" i="5"/>
  <c r="C36" i="5"/>
  <c r="G19" i="5"/>
  <c r="G10" i="5"/>
  <c r="C35" i="5" l="1"/>
  <c r="G50" i="5"/>
  <c r="G51" i="5"/>
  <c r="G52" i="5"/>
  <c r="H73" i="5"/>
  <c r="D73" i="5"/>
  <c r="H47" i="5"/>
  <c r="D47" i="5"/>
  <c r="H44" i="5"/>
  <c r="D44" i="5"/>
  <c r="C51" i="5" l="1"/>
  <c r="C50" i="5"/>
  <c r="C52" i="5"/>
  <c r="H42" i="5"/>
  <c r="D42" i="5"/>
  <c r="D10" i="5"/>
  <c r="H50" i="5" l="1"/>
  <c r="H51" i="5"/>
  <c r="H52" i="5"/>
  <c r="D50" i="5"/>
  <c r="D51" i="5"/>
  <c r="D52" i="5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<sst xmlns="http://schemas.openxmlformats.org/spreadsheetml/2006/main" count="106" uniqueCount="89">
  <si>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</si>
  <si>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</si>
  <si>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</si>
  <si>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</si>
  <si>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3.1 Bank owned ATMs $</t>
  </si>
  <si>
    <t xml:space="preserve">3 Number of ATMs 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</si>
  <si>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</si>
  <si>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</si>
  <si>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</si>
  <si>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</si>
  <si>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</si>
  <si>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</si>
  <si>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</si>
  <si>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</si>
  <si>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</si>
  <si>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</si>
  <si>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</si>
  <si>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</si>
  <si>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</si>
  <si>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</si>
  <si>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</si>
  <si>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</si>
  <si>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</si>
  <si>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</si>
  <si>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</si>
  <si>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</si>
  <si>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</si>
  <si>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</si>
  <si>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</si>
  <si>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</si>
  <si>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</si>
  <si>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</si>
  <si>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</si>
  <si>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</si>
  <si>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</si>
  <si>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</si>
  <si>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</si>
  <si>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</si>
  <si>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</si>
  <si>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</si>
  <si>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</si>
  <si>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</si>
  <si>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</si>
  <si>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</si>
  <si>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</si>
  <si>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</si>
  <si>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</si>
  <si>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</si>
  <si>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</si>
  <si>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</si>
  <si>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</si>
  <si>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</si>
  <si>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</si>
  <si>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</si>
  <si>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</si>
  <si>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</si>
  <si>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</si>
  <si>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</si>
  <si>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</si>
  <si>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</si>
  <si>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</si>
  <si>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</si>
  <si>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</si>
  <si>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</si>
  <si>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</si>
  <si>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</si>
  <si>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</si>
  <si>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</si>
  <si>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</si>
  <si>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</si>
  <si>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</si>
  <si>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</si>
  <si>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</si>
  <si>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</si>
  <si>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</si>
  <si>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</si>
  <si>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</si>
  <si>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</si>
  <si>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</si>
  <si>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</si>
  <si>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</si>
  <si>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</si>
  <si>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FY 2020-21</t>
  </si>
  <si>
    <t>As on March 2021</t>
  </si>
  <si>
    <t>September</t>
  </si>
  <si>
    <t>2020
October</t>
  </si>
  <si>
    <t>October</t>
  </si>
  <si>
    <t xml:space="preserve">Payment System Indicators </t>
  </si>
  <si>
    <t>@: New inclusion w.e.f. November 2019
$ : Inclusion separately initiated from November 2019 - would have been part of other items hitherto.
*: New inclusion w.e.f. September 2020; Includes only static UPI QR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</si>
</sst>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2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8" borderId="0" xfId="0" applyFont="1" applyFill="1"/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57" fillId="6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2" fontId="57" fillId="0" borderId="1" xfId="0" applyNumberFormat="1" applyFont="1" applyFill="1" applyBorder="1" applyAlignment="1">
      <alignment horizontal="right"/>
    </xf>
    <xf numFmtId="1" fontId="57" fillId="0" borderId="1" xfId="0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vertical="center" wrapText="1"/>
    </xf>
    <xf numFmtId="2" fontId="0" fillId="0" borderId="1" xfId="0" applyNumberFormat="1" applyFill="1" applyBorder="1"/>
    <xf numFmtId="165" fontId="3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ill="1" applyBorder="1"/>
    <xf numFmtId="2" fontId="2" fillId="0" borderId="1" xfId="0" applyNumberFormat="1" applyFont="1" applyFill="1" applyBorder="1"/>
    <xf numFmtId="0" fontId="59" fillId="2" borderId="0" xfId="0" applyFont="1" applyFill="1" applyBorder="1"/>
    <xf numFmtId="0" fontId="59" fillId="2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2" fontId="6" fillId="7" borderId="2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justify" vertical="top" wrapText="1"/>
    </xf>
    <xf numFmtId="0" fontId="9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right" vertical="top" wrapText="1"/>
    </xf>
  </cellXfs>
  <cellStyles count="9722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4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7" sqref="A7"/>
      <selection pane="bottomRight" activeCell="B1" sqref="B1:J2"/>
    </sheetView>
  </sheetViews>
  <sheetFormatPr defaultColWidth="9.28515625" defaultRowHeight="12.75" x14ac:dyDescent="0.2"/>
  <cols>
    <col min="1" max="1" width="4" style="1" customWidth="1"/>
    <col min="2" max="2" width="43" style="2" customWidth="1"/>
    <col min="3" max="3" width="12.140625" style="1" customWidth="1"/>
    <col min="4" max="4" width="11.85546875" style="38" customWidth="1"/>
    <col min="5" max="5" width="14.140625" style="1" customWidth="1"/>
    <col min="6" max="6" width="11.5703125" style="1" customWidth="1"/>
    <col min="7" max="7" width="10.7109375" style="1" bestFit="1" customWidth="1"/>
    <col min="8" max="8" width="9.5703125" style="38" bestFit="1" customWidth="1"/>
    <col min="9" max="9" width="11" style="1" bestFit="1" customWidth="1"/>
    <col min="10" max="10" width="9.5703125" style="1" bestFit="1" customWidth="1"/>
    <col min="11" max="16384" width="9.28515625" style="1"/>
  </cols>
  <sheetData>
    <row r="1" spans="2:10" ht="12.75" hidden="1" customHeight="1" x14ac:dyDescent="0.2">
      <c r="B1" s="87" t="s">
        <v>87</v>
      </c>
      <c r="C1" s="87"/>
      <c r="D1" s="87"/>
      <c r="E1" s="87"/>
      <c r="F1" s="87"/>
      <c r="G1" s="87"/>
      <c r="H1" s="87"/>
      <c r="I1" s="87"/>
      <c r="J1" s="87"/>
    </row>
    <row r="2" spans="2:10" x14ac:dyDescent="0.2">
      <c r="B2" s="87"/>
      <c r="C2" s="87"/>
      <c r="D2" s="87"/>
      <c r="E2" s="87"/>
      <c r="F2" s="87"/>
      <c r="G2" s="87"/>
      <c r="H2" s="87"/>
      <c r="I2" s="87"/>
      <c r="J2" s="87"/>
    </row>
    <row r="3" spans="2:10" x14ac:dyDescent="0.2">
      <c r="B3" s="86" t="s">
        <v>72</v>
      </c>
      <c r="C3" s="86"/>
      <c r="D3" s="86"/>
      <c r="E3" s="86"/>
      <c r="F3" s="86"/>
      <c r="G3" s="86"/>
      <c r="H3" s="86"/>
      <c r="I3" s="86"/>
      <c r="J3" s="86"/>
    </row>
    <row r="4" spans="2:10" ht="12.75" customHeight="1" x14ac:dyDescent="0.2">
      <c r="B4" s="80"/>
      <c r="C4" s="80" t="s">
        <v>32</v>
      </c>
      <c r="D4" s="80"/>
      <c r="E4" s="80"/>
      <c r="F4" s="80"/>
      <c r="G4" s="80" t="s">
        <v>31</v>
      </c>
      <c r="H4" s="80"/>
      <c r="I4" s="80"/>
      <c r="J4" s="80"/>
    </row>
    <row r="5" spans="2:10" ht="15" customHeight="1" x14ac:dyDescent="0.2">
      <c r="B5" s="80"/>
      <c r="C5" s="80" t="s">
        <v>82</v>
      </c>
      <c r="D5" s="81" t="s">
        <v>85</v>
      </c>
      <c r="E5" s="65">
        <v>2021</v>
      </c>
      <c r="F5" s="65">
        <v>2021</v>
      </c>
      <c r="G5" s="80" t="s">
        <v>82</v>
      </c>
      <c r="H5" s="81" t="s">
        <v>85</v>
      </c>
      <c r="I5" s="65">
        <v>2021</v>
      </c>
      <c r="J5" s="65">
        <v>2021</v>
      </c>
    </row>
    <row r="6" spans="2:10" x14ac:dyDescent="0.2">
      <c r="B6" s="80"/>
      <c r="C6" s="80"/>
      <c r="D6" s="81"/>
      <c r="E6" s="65" t="s">
        <v>84</v>
      </c>
      <c r="F6" s="65" t="s">
        <v>86</v>
      </c>
      <c r="G6" s="80"/>
      <c r="H6" s="81"/>
      <c r="I6" s="65" t="s">
        <v>84</v>
      </c>
      <c r="J6" s="65" t="s">
        <v>86</v>
      </c>
    </row>
    <row r="7" spans="2:10" ht="15" customHeight="1" x14ac:dyDescent="0.2">
      <c r="B7" s="80"/>
      <c r="C7" s="65">
        <v>1</v>
      </c>
      <c r="D7" s="65">
        <v>2</v>
      </c>
      <c r="E7" s="65">
        <v>3</v>
      </c>
      <c r="F7" s="65">
        <v>4</v>
      </c>
      <c r="G7" s="65">
        <v>1</v>
      </c>
      <c r="H7" s="65">
        <v>2</v>
      </c>
      <c r="I7" s="65">
        <v>3</v>
      </c>
      <c r="J7" s="65">
        <v>4</v>
      </c>
    </row>
    <row r="8" spans="2:10" ht="15" customHeight="1" x14ac:dyDescent="0.2">
      <c r="B8" s="14" t="s">
        <v>71</v>
      </c>
      <c r="C8" s="14"/>
      <c r="D8" s="14"/>
      <c r="E8" s="14"/>
      <c r="F8" s="14"/>
      <c r="G8" s="14"/>
      <c r="H8" s="14"/>
      <c r="I8" s="14"/>
      <c r="J8" s="14"/>
    </row>
    <row r="9" spans="2:10" ht="15" customHeight="1" x14ac:dyDescent="0.2">
      <c r="B9" s="35" t="s">
        <v>70</v>
      </c>
      <c r="C9" s="14"/>
      <c r="D9" s="14"/>
      <c r="E9" s="14"/>
      <c r="F9" s="14"/>
      <c r="G9" s="14"/>
      <c r="H9" s="14"/>
      <c r="I9" s="13"/>
      <c r="J9" s="13"/>
    </row>
    <row r="10" spans="2:10" x14ac:dyDescent="0.2">
      <c r="B10" s="33" t="s">
        <v>69</v>
      </c>
      <c r="C10" s="4">
        <f>C11+C15+C16</f>
        <v>27.972670000000001</v>
      </c>
      <c r="D10" s="4">
        <f t="shared" ref="D10:G10" si="0">D11+D15+D16</f>
        <v>2.4425949999999998</v>
      </c>
      <c r="E10" s="4">
        <f t="shared" ref="E10:F10" si="1">E11+E15+E16</f>
        <v>3.2124949999999997</v>
      </c>
      <c r="F10" s="4">
        <f t="shared" si="1"/>
        <v>2.8469449999999998</v>
      </c>
      <c r="G10" s="31">
        <f t="shared" si="0"/>
        <v>161943140.836</v>
      </c>
      <c r="H10" s="31">
        <f>H11+H15+H16</f>
        <v>12416670.504999999</v>
      </c>
      <c r="I10" s="31">
        <f>I11+I15+I16</f>
        <v>16683093.740000002</v>
      </c>
      <c r="J10" s="31">
        <f>J11+J15+J16</f>
        <v>16600978.329999998</v>
      </c>
    </row>
    <row r="11" spans="2:10" x14ac:dyDescent="0.2">
      <c r="B11" s="33" t="s">
        <v>68</v>
      </c>
      <c r="C11" s="4">
        <f t="shared" ref="C11:I11" si="2">C12+C13+C14</f>
        <v>11.55011</v>
      </c>
      <c r="D11" s="4">
        <f t="shared" si="2"/>
        <v>1.0573600000000001</v>
      </c>
      <c r="E11" s="4">
        <f t="shared" si="2"/>
        <v>1.37218</v>
      </c>
      <c r="F11" s="4">
        <f t="shared" ref="F11" si="3">F12+F13+F14</f>
        <v>1.0370999999999999</v>
      </c>
      <c r="G11" s="31">
        <f t="shared" si="2"/>
        <v>110634315.12599999</v>
      </c>
      <c r="H11" s="31">
        <f t="shared" si="2"/>
        <v>8849617.3249999993</v>
      </c>
      <c r="I11" s="31">
        <f t="shared" si="2"/>
        <v>11404583.790000001</v>
      </c>
      <c r="J11" s="31">
        <f t="shared" ref="J11" si="4">J12+J13+J14</f>
        <v>11415738.579999998</v>
      </c>
    </row>
    <row r="12" spans="2:10" x14ac:dyDescent="0.2">
      <c r="B12" s="8" t="s">
        <v>67</v>
      </c>
      <c r="C12" s="7">
        <v>6.2803199999999997</v>
      </c>
      <c r="D12" s="7">
        <v>0.61126999999999998</v>
      </c>
      <c r="E12" s="7">
        <v>0.89693999999999996</v>
      </c>
      <c r="F12" s="7">
        <v>0.55196999999999996</v>
      </c>
      <c r="G12" s="43">
        <v>10032186.716</v>
      </c>
      <c r="H12" s="43">
        <v>900488.11499999999</v>
      </c>
      <c r="I12" s="43">
        <v>1127485.1400000001</v>
      </c>
      <c r="J12" s="43">
        <v>745937.1</v>
      </c>
    </row>
    <row r="13" spans="2:10" x14ac:dyDescent="0.2">
      <c r="B13" s="8" t="s">
        <v>66</v>
      </c>
      <c r="C13" s="7">
        <v>2.8426399999999998</v>
      </c>
      <c r="D13" s="7">
        <v>0.26874999999999999</v>
      </c>
      <c r="E13" s="7">
        <v>0.25398999999999999</v>
      </c>
      <c r="F13" s="7">
        <v>0.25061</v>
      </c>
      <c r="G13" s="43">
        <v>43751172.859999999</v>
      </c>
      <c r="H13" s="43">
        <v>4108317.16</v>
      </c>
      <c r="I13" s="43">
        <v>3885955.85</v>
      </c>
      <c r="J13" s="43">
        <v>3822008.63</v>
      </c>
    </row>
    <row r="14" spans="2:10" x14ac:dyDescent="0.2">
      <c r="B14" s="8" t="s">
        <v>65</v>
      </c>
      <c r="C14" s="7">
        <v>2.4271500000000001</v>
      </c>
      <c r="D14" s="7">
        <v>0.17734</v>
      </c>
      <c r="E14" s="7">
        <v>0.22125</v>
      </c>
      <c r="F14" s="7">
        <v>0.23452000000000001</v>
      </c>
      <c r="G14" s="43">
        <v>56850955.549999997</v>
      </c>
      <c r="H14" s="43">
        <v>3840812.05</v>
      </c>
      <c r="I14" s="43">
        <v>6391142.8000000007</v>
      </c>
      <c r="J14" s="43">
        <v>6847792.8499999996</v>
      </c>
    </row>
    <row r="15" spans="2:10" ht="15" customHeight="1" x14ac:dyDescent="0.2">
      <c r="B15" s="8" t="s">
        <v>64</v>
      </c>
      <c r="C15" s="7">
        <v>16.04383</v>
      </c>
      <c r="D15" s="7">
        <v>1.364655</v>
      </c>
      <c r="E15" s="7">
        <v>1.7699050000000001</v>
      </c>
      <c r="F15" s="7">
        <v>1.7283649999999999</v>
      </c>
      <c r="G15" s="43">
        <v>48903960.710000001</v>
      </c>
      <c r="H15" s="43">
        <v>3435633.18</v>
      </c>
      <c r="I15" s="43">
        <v>4826169.95</v>
      </c>
      <c r="J15" s="43">
        <v>4736039.75</v>
      </c>
    </row>
    <row r="16" spans="2:10" x14ac:dyDescent="0.2">
      <c r="B16" s="19" t="s">
        <v>63</v>
      </c>
      <c r="C16" s="7">
        <v>0.37872999999999996</v>
      </c>
      <c r="D16" s="7">
        <v>2.0579999999999998E-2</v>
      </c>
      <c r="E16" s="18">
        <v>7.041E-2</v>
      </c>
      <c r="F16" s="18">
        <v>8.1479999999999997E-2</v>
      </c>
      <c r="G16" s="43">
        <v>2404865</v>
      </c>
      <c r="H16" s="43">
        <v>131420</v>
      </c>
      <c r="I16" s="43">
        <v>452340</v>
      </c>
      <c r="J16" s="43">
        <v>449200</v>
      </c>
    </row>
    <row r="17" spans="2:10" ht="14.25" customHeight="1" x14ac:dyDescent="0.2">
      <c r="B17" s="14" t="s">
        <v>62</v>
      </c>
      <c r="C17" s="25"/>
      <c r="D17" s="25"/>
      <c r="E17" s="25"/>
      <c r="F17" s="25"/>
      <c r="G17" s="44"/>
      <c r="H17" s="44"/>
      <c r="I17" s="34"/>
      <c r="J17" s="34"/>
    </row>
    <row r="18" spans="2:10" ht="15" customHeight="1" x14ac:dyDescent="0.2">
      <c r="B18" s="35" t="s">
        <v>61</v>
      </c>
      <c r="C18" s="25"/>
      <c r="D18" s="25"/>
      <c r="E18" s="25"/>
      <c r="F18" s="25"/>
      <c r="G18" s="44"/>
      <c r="H18" s="44"/>
      <c r="I18" s="34"/>
      <c r="J18" s="34"/>
    </row>
    <row r="19" spans="2:10" x14ac:dyDescent="0.2">
      <c r="B19" s="33" t="s">
        <v>60</v>
      </c>
      <c r="C19" s="4">
        <f>C20+C21</f>
        <v>1591.9200100000003</v>
      </c>
      <c r="D19" s="4">
        <f t="shared" ref="D19:F19" si="5">D20+D21</f>
        <v>138.21530999999999</v>
      </c>
      <c r="E19" s="4">
        <f t="shared" si="5"/>
        <v>174.56939999999997</v>
      </c>
      <c r="F19" s="4">
        <f t="shared" si="5"/>
        <v>184.11308</v>
      </c>
      <c r="G19" s="31">
        <f t="shared" ref="G19:J19" si="6">G20+G21</f>
        <v>105599848.52071981</v>
      </c>
      <c r="H19" s="31">
        <f t="shared" si="6"/>
        <v>8496045.6984649394</v>
      </c>
      <c r="I19" s="31">
        <f t="shared" si="6"/>
        <v>11069631.022021744</v>
      </c>
      <c r="J19" s="31">
        <f t="shared" si="6"/>
        <v>10134367.913388826</v>
      </c>
    </row>
    <row r="20" spans="2:10" x14ac:dyDescent="0.2">
      <c r="B20" s="10" t="s">
        <v>59</v>
      </c>
      <c r="C20" s="7">
        <v>1573.4697700000004</v>
      </c>
      <c r="D20" s="7">
        <v>136.53605999999999</v>
      </c>
      <c r="E20" s="7">
        <v>173.33152999999999</v>
      </c>
      <c r="F20" s="7">
        <v>182.89606000000001</v>
      </c>
      <c r="G20" s="45">
        <v>91008366.765432045</v>
      </c>
      <c r="H20" s="45">
        <v>7226105.1397722699</v>
      </c>
      <c r="I20" s="43">
        <v>9838857.9777409565</v>
      </c>
      <c r="J20" s="43">
        <v>8956918.2743957341</v>
      </c>
    </row>
    <row r="21" spans="2:10" x14ac:dyDescent="0.2">
      <c r="B21" s="10" t="s">
        <v>58</v>
      </c>
      <c r="C21" s="7">
        <v>18.450239999999997</v>
      </c>
      <c r="D21" s="7">
        <v>1.6792499999999999</v>
      </c>
      <c r="E21" s="7">
        <v>1.23787</v>
      </c>
      <c r="F21" s="7">
        <v>1.21702</v>
      </c>
      <c r="G21" s="45">
        <v>14591481.755287766</v>
      </c>
      <c r="H21" s="45">
        <v>1269940.55869267</v>
      </c>
      <c r="I21" s="43">
        <v>1230773.0442807872</v>
      </c>
      <c r="J21" s="43">
        <v>1177449.6389930919</v>
      </c>
    </row>
    <row r="22" spans="2:10" x14ac:dyDescent="0.2">
      <c r="B22" s="35" t="s">
        <v>57</v>
      </c>
      <c r="C22" s="25"/>
      <c r="D22" s="25"/>
      <c r="E22" s="13"/>
      <c r="F22" s="13"/>
      <c r="G22" s="44"/>
      <c r="H22" s="44"/>
      <c r="I22" s="34"/>
      <c r="J22" s="34"/>
    </row>
    <row r="23" spans="2:10" x14ac:dyDescent="0.2">
      <c r="B23" s="33" t="s">
        <v>56</v>
      </c>
      <c r="C23" s="39">
        <f>SUM(C24:C29)</f>
        <v>317867.74479000003</v>
      </c>
      <c r="D23" s="39">
        <f t="shared" ref="D23:J23" si="7">SUM(D24:D29)</f>
        <v>28646.320609999999</v>
      </c>
      <c r="E23" s="39">
        <f t="shared" si="7"/>
        <v>45720.716269999997</v>
      </c>
      <c r="F23" s="39">
        <f t="shared" si="7"/>
        <v>52919.523429999994</v>
      </c>
      <c r="G23" s="66">
        <f t="shared" si="7"/>
        <v>33504225.633756343</v>
      </c>
      <c r="H23" s="66">
        <f t="shared" si="7"/>
        <v>2993166.1122238101</v>
      </c>
      <c r="I23" s="66">
        <f t="shared" si="7"/>
        <v>3495969.3099938408</v>
      </c>
      <c r="J23" s="66">
        <f t="shared" si="7"/>
        <v>3748602.3652346116</v>
      </c>
    </row>
    <row r="24" spans="2:10" x14ac:dyDescent="0.2">
      <c r="B24" s="19" t="s">
        <v>55</v>
      </c>
      <c r="C24" s="29">
        <v>11.312829999999998</v>
      </c>
      <c r="D24" s="29">
        <v>1.0198399999999999</v>
      </c>
      <c r="E24" s="29">
        <v>0.98000000000000043</v>
      </c>
      <c r="F24" s="29">
        <v>0.86000000000000032</v>
      </c>
      <c r="G24" s="47">
        <v>622.91189209999993</v>
      </c>
      <c r="H24" s="47">
        <v>57.01</v>
      </c>
      <c r="I24" s="47">
        <v>57.300000000000004</v>
      </c>
      <c r="J24" s="47">
        <v>48.740000000000009</v>
      </c>
    </row>
    <row r="25" spans="2:10" s="16" customFormat="1" x14ac:dyDescent="0.2">
      <c r="B25" s="19" t="s">
        <v>54</v>
      </c>
      <c r="C25" s="29">
        <v>14372.989860000001</v>
      </c>
      <c r="D25" s="29">
        <v>961.85028999999997</v>
      </c>
      <c r="E25" s="29">
        <v>781.62</v>
      </c>
      <c r="F25" s="29">
        <v>1192.9099999999999</v>
      </c>
      <c r="G25" s="47">
        <v>111001.0701745</v>
      </c>
      <c r="H25" s="47">
        <v>5530.6422228600004</v>
      </c>
      <c r="I25" s="47">
        <v>6198.7800000000007</v>
      </c>
      <c r="J25" s="47">
        <v>7518.73</v>
      </c>
    </row>
    <row r="26" spans="2:10" ht="12" customHeight="1" x14ac:dyDescent="0.2">
      <c r="B26" s="8" t="s">
        <v>74</v>
      </c>
      <c r="C26" s="29">
        <v>32783.467850000001</v>
      </c>
      <c r="D26" s="29">
        <v>3189.72</v>
      </c>
      <c r="E26" s="29">
        <v>3848.8357100000003</v>
      </c>
      <c r="F26" s="29">
        <v>4306.71</v>
      </c>
      <c r="G26" s="47">
        <v>2941499.5241747997</v>
      </c>
      <c r="H26" s="47">
        <v>274644.7287111</v>
      </c>
      <c r="I26" s="47">
        <v>324095.96557666303</v>
      </c>
      <c r="J26" s="47">
        <v>370712.48</v>
      </c>
    </row>
    <row r="27" spans="2:10" s="16" customFormat="1" x14ac:dyDescent="0.2">
      <c r="B27" s="19" t="s">
        <v>75</v>
      </c>
      <c r="C27" s="29">
        <v>16465.441149999999</v>
      </c>
      <c r="D27" s="29">
        <v>1015.8900599999999</v>
      </c>
      <c r="E27" s="29">
        <v>1171.57</v>
      </c>
      <c r="F27" s="29">
        <v>1660.26</v>
      </c>
      <c r="G27" s="47">
        <v>1216534.7119006</v>
      </c>
      <c r="H27" s="47">
        <v>91438.350650299995</v>
      </c>
      <c r="I27" s="47">
        <v>91280.8</v>
      </c>
      <c r="J27" s="47">
        <v>122518.86999999998</v>
      </c>
    </row>
    <row r="28" spans="2:10" x14ac:dyDescent="0.2">
      <c r="B28" s="8" t="s">
        <v>76</v>
      </c>
      <c r="C28" s="29">
        <v>30927.888590000002</v>
      </c>
      <c r="D28" s="29">
        <v>2761.6504199999999</v>
      </c>
      <c r="E28" s="29">
        <v>3359.5405599999999</v>
      </c>
      <c r="F28" s="29">
        <v>3574.4616599999999</v>
      </c>
      <c r="G28" s="47">
        <v>25130909.590659644</v>
      </c>
      <c r="H28" s="47">
        <v>2235388.6454704502</v>
      </c>
      <c r="I28" s="47">
        <v>2419688.1844171775</v>
      </c>
      <c r="J28" s="47">
        <v>2476396.557666271</v>
      </c>
    </row>
    <row r="29" spans="2:10" x14ac:dyDescent="0.2">
      <c r="B29" s="8" t="s">
        <v>77</v>
      </c>
      <c r="C29" s="29">
        <v>223306.64451000001</v>
      </c>
      <c r="D29" s="29">
        <v>20716.189999999999</v>
      </c>
      <c r="E29" s="29">
        <v>36558.17</v>
      </c>
      <c r="F29" s="29">
        <v>42184.321769999995</v>
      </c>
      <c r="G29" s="47">
        <v>4103657.8249547002</v>
      </c>
      <c r="H29" s="47">
        <v>386106.73516909999</v>
      </c>
      <c r="I29" s="47">
        <v>654648.28</v>
      </c>
      <c r="J29" s="47">
        <v>771406.98756834096</v>
      </c>
    </row>
    <row r="30" spans="2:10" x14ac:dyDescent="0.2">
      <c r="B30" s="8" t="s">
        <v>78</v>
      </c>
      <c r="C30" s="29">
        <v>10.445539999999999</v>
      </c>
      <c r="D30" s="29">
        <v>0.97050999999999998</v>
      </c>
      <c r="E30" s="29">
        <v>1.1407700000000001</v>
      </c>
      <c r="F30" s="29">
        <v>1.1071500000000001</v>
      </c>
      <c r="G30" s="47">
        <v>171.71264950000003</v>
      </c>
      <c r="H30" s="47">
        <v>15.998079300000001</v>
      </c>
      <c r="I30" s="47">
        <v>16.022210600000001</v>
      </c>
      <c r="J30" s="47">
        <v>16.490645999999998</v>
      </c>
    </row>
    <row r="31" spans="2:10" x14ac:dyDescent="0.2">
      <c r="B31" s="26" t="s">
        <v>53</v>
      </c>
      <c r="C31" s="39">
        <f t="shared" ref="C31:J31" si="8">SUM(C32:C34)</f>
        <v>10456.53916</v>
      </c>
      <c r="D31" s="39">
        <f t="shared" si="8"/>
        <v>920.15289999999993</v>
      </c>
      <c r="E31" s="39">
        <f t="shared" si="8"/>
        <v>987.43920999999989</v>
      </c>
      <c r="F31" s="39">
        <f t="shared" si="8"/>
        <v>979.36345000000006</v>
      </c>
      <c r="G31" s="66">
        <f t="shared" si="8"/>
        <v>865520.09899915487</v>
      </c>
      <c r="H31" s="66">
        <f t="shared" si="8"/>
        <v>79305.120642059992</v>
      </c>
      <c r="I31" s="66">
        <f t="shared" si="8"/>
        <v>84660.463390090008</v>
      </c>
      <c r="J31" s="66">
        <f t="shared" si="8"/>
        <v>85776.423222705998</v>
      </c>
    </row>
    <row r="32" spans="2:10" x14ac:dyDescent="0.2">
      <c r="B32" s="8" t="s">
        <v>52</v>
      </c>
      <c r="C32" s="29">
        <v>160.83507</v>
      </c>
      <c r="D32" s="29">
        <v>10.548719999999999</v>
      </c>
      <c r="E32" s="29">
        <v>19.39</v>
      </c>
      <c r="F32" s="29">
        <v>21.490000000000002</v>
      </c>
      <c r="G32" s="47">
        <v>2579.8122283499997</v>
      </c>
      <c r="H32" s="47">
        <v>191.57382089999999</v>
      </c>
      <c r="I32" s="47">
        <v>440.36999999999995</v>
      </c>
      <c r="J32" s="47">
        <v>559.56000000000006</v>
      </c>
    </row>
    <row r="33" spans="2:10" s="16" customFormat="1" x14ac:dyDescent="0.2">
      <c r="B33" s="19" t="s">
        <v>79</v>
      </c>
      <c r="C33" s="30">
        <v>9645.7460500000016</v>
      </c>
      <c r="D33" s="30">
        <v>848.34137999999996</v>
      </c>
      <c r="E33" s="30">
        <v>878.31</v>
      </c>
      <c r="F33" s="30">
        <v>865.69</v>
      </c>
      <c r="G33" s="46">
        <v>862026.88702549995</v>
      </c>
      <c r="H33" s="46">
        <v>79022.440915209998</v>
      </c>
      <c r="I33" s="46">
        <v>84068.430000000008</v>
      </c>
      <c r="J33" s="46">
        <v>85102.71</v>
      </c>
    </row>
    <row r="34" spans="2:10" x14ac:dyDescent="0.2">
      <c r="B34" s="19" t="s">
        <v>80</v>
      </c>
      <c r="C34" s="29">
        <v>649.95803999999998</v>
      </c>
      <c r="D34" s="29">
        <v>61.262800000000006</v>
      </c>
      <c r="E34" s="29">
        <v>89.739209999999986</v>
      </c>
      <c r="F34" s="29">
        <v>92.183449999999993</v>
      </c>
      <c r="G34" s="47">
        <v>913.39974530500001</v>
      </c>
      <c r="H34" s="47">
        <v>91.105905949999993</v>
      </c>
      <c r="I34" s="47">
        <v>151.66339009000001</v>
      </c>
      <c r="J34" s="47">
        <v>114.15322270599999</v>
      </c>
    </row>
    <row r="35" spans="2:10" x14ac:dyDescent="0.2">
      <c r="B35" s="23" t="s">
        <v>51</v>
      </c>
      <c r="C35" s="67">
        <f t="shared" ref="C35:I35" si="9">C36+C39</f>
        <v>57786.602979999996</v>
      </c>
      <c r="D35" s="67">
        <f t="shared" si="9"/>
        <v>5650.696010003292</v>
      </c>
      <c r="E35" s="67">
        <f t="shared" si="9"/>
        <v>5337.4979499999999</v>
      </c>
      <c r="F35" s="67">
        <f t="shared" ref="F35" si="10">F36+F39</f>
        <v>6008.7606399999995</v>
      </c>
      <c r="G35" s="68">
        <f t="shared" si="9"/>
        <v>1291798.6321537569</v>
      </c>
      <c r="H35" s="68">
        <f t="shared" si="9"/>
        <v>133792.4961163179</v>
      </c>
      <c r="I35" s="68">
        <f t="shared" si="9"/>
        <v>142816.80467691697</v>
      </c>
      <c r="J35" s="68">
        <f t="shared" ref="J35" si="11">J36+J39</f>
        <v>177413.28950454906</v>
      </c>
    </row>
    <row r="36" spans="2:10" x14ac:dyDescent="0.2">
      <c r="B36" s="23" t="s">
        <v>50</v>
      </c>
      <c r="C36" s="67">
        <f t="shared" ref="C36:H36" si="12">C37+C38</f>
        <v>17641.06465</v>
      </c>
      <c r="D36" s="67">
        <f t="shared" si="12"/>
        <v>1718.03116</v>
      </c>
      <c r="E36" s="67">
        <f t="shared" ref="E36:F36" si="13">E37+E38</f>
        <v>1847.2079199999998</v>
      </c>
      <c r="F36" s="67">
        <f t="shared" si="13"/>
        <v>2155.8117899999997</v>
      </c>
      <c r="G36" s="68">
        <f t="shared" si="12"/>
        <v>630413.65253756812</v>
      </c>
      <c r="H36" s="68">
        <f t="shared" si="12"/>
        <v>64651.531301290001</v>
      </c>
      <c r="I36" s="68">
        <f t="shared" ref="I36:J36" si="14">I37+I38</f>
        <v>80227.753763212007</v>
      </c>
      <c r="J36" s="68">
        <f t="shared" si="14"/>
        <v>100942.77959939602</v>
      </c>
    </row>
    <row r="37" spans="2:10" ht="14.25" customHeight="1" x14ac:dyDescent="0.2">
      <c r="B37" s="19" t="s">
        <v>49</v>
      </c>
      <c r="C37" s="29">
        <v>8688.8147649999992</v>
      </c>
      <c r="D37" s="29">
        <v>818.33411000000001</v>
      </c>
      <c r="E37" s="29">
        <v>961.52819999999997</v>
      </c>
      <c r="F37" s="29">
        <v>1075.2305200000001</v>
      </c>
      <c r="G37" s="57">
        <v>280768.67956627108</v>
      </c>
      <c r="H37" s="57">
        <v>26955.518513200001</v>
      </c>
      <c r="I37" s="29">
        <v>31742.899543468426</v>
      </c>
      <c r="J37" s="29">
        <v>38442.368923823531</v>
      </c>
    </row>
    <row r="38" spans="2:10" x14ac:dyDescent="0.2">
      <c r="B38" s="19" t="s">
        <v>48</v>
      </c>
      <c r="C38" s="29">
        <v>8952.2498849999993</v>
      </c>
      <c r="D38" s="69">
        <v>899.69704999999999</v>
      </c>
      <c r="E38" s="29">
        <v>885.67971999999997</v>
      </c>
      <c r="F38" s="29">
        <v>1080.5812699999999</v>
      </c>
      <c r="G38" s="57">
        <v>349644.97297129704</v>
      </c>
      <c r="H38" s="70">
        <v>37696.012788090004</v>
      </c>
      <c r="I38" s="29">
        <v>48484.854219743582</v>
      </c>
      <c r="J38" s="29">
        <v>62500.410675572486</v>
      </c>
    </row>
    <row r="39" spans="2:10" x14ac:dyDescent="0.2">
      <c r="B39" s="23" t="s">
        <v>47</v>
      </c>
      <c r="C39" s="67">
        <f t="shared" ref="C39:J39" si="15">C40+C41</f>
        <v>40145.538329999996</v>
      </c>
      <c r="D39" s="67">
        <f t="shared" si="15"/>
        <v>3932.6648500032925</v>
      </c>
      <c r="E39" s="67">
        <f t="shared" si="15"/>
        <v>3490.2900300000001</v>
      </c>
      <c r="F39" s="67">
        <f t="shared" si="15"/>
        <v>3852.9488499999998</v>
      </c>
      <c r="G39" s="71">
        <f t="shared" si="15"/>
        <v>661384.97961618891</v>
      </c>
      <c r="H39" s="71">
        <f t="shared" si="15"/>
        <v>69140.964815027895</v>
      </c>
      <c r="I39" s="71">
        <f t="shared" si="15"/>
        <v>62589.050913704974</v>
      </c>
      <c r="J39" s="71">
        <f t="shared" si="15"/>
        <v>76470.509905153056</v>
      </c>
    </row>
    <row r="40" spans="2:10" x14ac:dyDescent="0.2">
      <c r="B40" s="19" t="s">
        <v>46</v>
      </c>
      <c r="C40" s="29">
        <v>20773.495599799622</v>
      </c>
      <c r="D40" s="69">
        <v>1983.9819080699999</v>
      </c>
      <c r="E40" s="29">
        <v>2052.9983299999999</v>
      </c>
      <c r="F40" s="29">
        <v>2302.5569</v>
      </c>
      <c r="G40" s="57">
        <v>377630.31109685724</v>
      </c>
      <c r="H40" s="70">
        <v>37109.956048779997</v>
      </c>
      <c r="I40" s="57">
        <v>38590.994382158002</v>
      </c>
      <c r="J40" s="57">
        <v>47225.612821010029</v>
      </c>
    </row>
    <row r="41" spans="2:10" s="42" customFormat="1" x14ac:dyDescent="0.2">
      <c r="B41" s="41" t="s">
        <v>45</v>
      </c>
      <c r="C41" s="29">
        <v>19372.042730200377</v>
      </c>
      <c r="D41" s="69">
        <v>1948.6829419332928</v>
      </c>
      <c r="E41" s="29">
        <v>1437.2917</v>
      </c>
      <c r="F41" s="29">
        <v>1550.39195</v>
      </c>
      <c r="G41" s="57">
        <v>283754.66851933172</v>
      </c>
      <c r="H41" s="70">
        <v>32031.008766247895</v>
      </c>
      <c r="I41" s="57">
        <v>23998.056531546972</v>
      </c>
      <c r="J41" s="57">
        <v>29244.897084143024</v>
      </c>
    </row>
    <row r="42" spans="2:10" x14ac:dyDescent="0.2">
      <c r="B42" s="23" t="s">
        <v>44</v>
      </c>
      <c r="C42" s="67">
        <f t="shared" ref="C42:F42" si="16">C43+C44</f>
        <v>49742.552786344699</v>
      </c>
      <c r="D42" s="67">
        <f t="shared" si="16"/>
        <v>4623.1151</v>
      </c>
      <c r="E42" s="67">
        <f t="shared" si="16"/>
        <v>4934.6032100000002</v>
      </c>
      <c r="F42" s="67">
        <f t="shared" si="16"/>
        <v>6131.0586600000006</v>
      </c>
      <c r="G42" s="71">
        <f t="shared" ref="G42:J42" si="17">G43+G44</f>
        <v>197696.08485236554</v>
      </c>
      <c r="H42" s="71">
        <f t="shared" si="17"/>
        <v>17802.127083559724</v>
      </c>
      <c r="I42" s="71">
        <f t="shared" si="17"/>
        <v>30273.062328562326</v>
      </c>
      <c r="J42" s="71">
        <f t="shared" si="17"/>
        <v>26372.404191116733</v>
      </c>
    </row>
    <row r="43" spans="2:10" ht="15" x14ac:dyDescent="0.25">
      <c r="B43" s="19" t="s">
        <v>43</v>
      </c>
      <c r="C43" s="72">
        <v>39987.013509299992</v>
      </c>
      <c r="D43" s="72">
        <v>3639.8862399999998</v>
      </c>
      <c r="E43" s="72">
        <v>3884.64599</v>
      </c>
      <c r="F43" s="72">
        <v>4888.97</v>
      </c>
      <c r="G43" s="73">
        <v>152064.82910915621</v>
      </c>
      <c r="H43" s="73">
        <v>13718.266649089728</v>
      </c>
      <c r="I43" s="74">
        <v>25644.631059549003</v>
      </c>
      <c r="J43" s="74">
        <v>21702.45</v>
      </c>
    </row>
    <row r="44" spans="2:10" x14ac:dyDescent="0.2">
      <c r="B44" s="23" t="s">
        <v>42</v>
      </c>
      <c r="C44" s="67">
        <f>C45+C46</f>
        <v>9755.539277044707</v>
      </c>
      <c r="D44" s="67">
        <f t="shared" ref="D44:J44" si="18">D45+D46</f>
        <v>983.22885999999994</v>
      </c>
      <c r="E44" s="67">
        <f t="shared" si="18"/>
        <v>1049.95722</v>
      </c>
      <c r="F44" s="67">
        <f t="shared" si="18"/>
        <v>1242.0886599999999</v>
      </c>
      <c r="G44" s="71">
        <f t="shared" si="18"/>
        <v>45631.255743209345</v>
      </c>
      <c r="H44" s="71">
        <f t="shared" si="18"/>
        <v>4083.8604344699975</v>
      </c>
      <c r="I44" s="71">
        <f t="shared" si="18"/>
        <v>4628.4312690133229</v>
      </c>
      <c r="J44" s="71">
        <f t="shared" si="18"/>
        <v>4669.9541911167316</v>
      </c>
    </row>
    <row r="45" spans="2:10" ht="15" x14ac:dyDescent="0.25">
      <c r="B45" s="19" t="s">
        <v>41</v>
      </c>
      <c r="C45" s="72">
        <v>607.14541715999997</v>
      </c>
      <c r="D45" s="72">
        <v>50.989936360000002</v>
      </c>
      <c r="E45" s="72">
        <v>94.434683240000012</v>
      </c>
      <c r="F45" s="72">
        <v>64.582849279999991</v>
      </c>
      <c r="G45" s="74">
        <v>10590.955533528708</v>
      </c>
      <c r="H45" s="74">
        <v>947.43103310178947</v>
      </c>
      <c r="I45" s="74">
        <v>825.0985416374873</v>
      </c>
      <c r="J45" s="74">
        <v>998.25133891725386</v>
      </c>
    </row>
    <row r="46" spans="2:10" ht="15" x14ac:dyDescent="0.25">
      <c r="B46" s="19" t="s">
        <v>40</v>
      </c>
      <c r="C46" s="75">
        <v>9148.3938598847071</v>
      </c>
      <c r="D46" s="75">
        <v>932.23892363999994</v>
      </c>
      <c r="E46" s="72">
        <v>955.52253675999998</v>
      </c>
      <c r="F46" s="72">
        <v>1177.50581072</v>
      </c>
      <c r="G46" s="74">
        <v>35040.300209680638</v>
      </c>
      <c r="H46" s="74">
        <v>3136.4294013682079</v>
      </c>
      <c r="I46" s="74">
        <v>3803.3327273758355</v>
      </c>
      <c r="J46" s="74">
        <v>3671.702852199478</v>
      </c>
    </row>
    <row r="47" spans="2:10" x14ac:dyDescent="0.2">
      <c r="B47" s="23" t="s">
        <v>39</v>
      </c>
      <c r="C47" s="67">
        <f t="shared" ref="C47:J47" si="19">C48+C49</f>
        <v>6703.7048272200009</v>
      </c>
      <c r="D47" s="67">
        <f t="shared" si="19"/>
        <v>643.07999999999993</v>
      </c>
      <c r="E47" s="67">
        <f t="shared" si="19"/>
        <v>624.10000000000014</v>
      </c>
      <c r="F47" s="67">
        <f t="shared" si="19"/>
        <v>635.20000000000005</v>
      </c>
      <c r="G47" s="66">
        <f t="shared" si="19"/>
        <v>5627107.552465409</v>
      </c>
      <c r="H47" s="71">
        <f t="shared" si="19"/>
        <v>524090.34</v>
      </c>
      <c r="I47" s="71">
        <f t="shared" si="19"/>
        <v>566467.76</v>
      </c>
      <c r="J47" s="71">
        <f t="shared" si="19"/>
        <v>582603.87330635695</v>
      </c>
    </row>
    <row r="48" spans="2:10" x14ac:dyDescent="0.2">
      <c r="B48" s="19" t="s">
        <v>38</v>
      </c>
      <c r="C48" s="89">
        <v>6702.5379500000008</v>
      </c>
      <c r="D48" s="29">
        <v>643.07999999999993</v>
      </c>
      <c r="E48" s="29">
        <v>624.10000000000014</v>
      </c>
      <c r="F48" s="29">
        <v>635.20000000000005</v>
      </c>
      <c r="G48" s="47">
        <v>5625858.8847082295</v>
      </c>
      <c r="H48" s="47">
        <v>524090.34</v>
      </c>
      <c r="I48" s="47">
        <v>566467.76</v>
      </c>
      <c r="J48" s="47">
        <v>582603.87330635695</v>
      </c>
    </row>
    <row r="49" spans="2:10" x14ac:dyDescent="0.2">
      <c r="B49" s="19" t="s">
        <v>37</v>
      </c>
      <c r="C49" s="29">
        <v>1.1668772199999999</v>
      </c>
      <c r="D49" s="29">
        <v>0</v>
      </c>
      <c r="E49" s="29">
        <v>0</v>
      </c>
      <c r="F49" s="29">
        <v>0</v>
      </c>
      <c r="G49" s="47">
        <v>1248.6677571800001</v>
      </c>
      <c r="H49" s="47">
        <v>0</v>
      </c>
      <c r="I49" s="47">
        <v>0</v>
      </c>
      <c r="J49" s="47">
        <v>0</v>
      </c>
    </row>
    <row r="50" spans="2:10" x14ac:dyDescent="0.2">
      <c r="B50" s="28" t="s">
        <v>36</v>
      </c>
      <c r="C50" s="67">
        <f>C23+C31+C35+C42+C47</f>
        <v>442557.14454356476</v>
      </c>
      <c r="D50" s="67">
        <f t="shared" ref="D50:I50" si="20">D23+D31+D35+D42+D47</f>
        <v>40483.364620003296</v>
      </c>
      <c r="E50" s="67">
        <f t="shared" si="20"/>
        <v>57604.356639999991</v>
      </c>
      <c r="F50" s="67">
        <f t="shared" ref="F50" si="21">F23+F31+F35+F42+F47</f>
        <v>66673.906179999991</v>
      </c>
      <c r="G50" s="66">
        <f t="shared" si="20"/>
        <v>41486348.002227031</v>
      </c>
      <c r="H50" s="66">
        <f t="shared" si="20"/>
        <v>3748156.1960657472</v>
      </c>
      <c r="I50" s="66">
        <f t="shared" si="20"/>
        <v>4320187.4003894096</v>
      </c>
      <c r="J50" s="66">
        <f t="shared" ref="J50" si="22">J23+J31+J35+J42+J47</f>
        <v>4620768.3554593408</v>
      </c>
    </row>
    <row r="51" spans="2:10" x14ac:dyDescent="0.2">
      <c r="B51" s="28" t="s">
        <v>35</v>
      </c>
      <c r="C51" s="67">
        <f t="shared" ref="C51:I51" si="23">C19+C23+C31+C35+C42+C47</f>
        <v>444149.06455356476</v>
      </c>
      <c r="D51" s="67">
        <f t="shared" si="23"/>
        <v>40621.579930003296</v>
      </c>
      <c r="E51" s="67">
        <f t="shared" si="23"/>
        <v>57778.926039999991</v>
      </c>
      <c r="F51" s="67">
        <f t="shared" ref="F51" si="24">F19+F23+F31+F35+F42+F47</f>
        <v>66858.019259999986</v>
      </c>
      <c r="G51" s="66">
        <f t="shared" si="23"/>
        <v>147086196.52294683</v>
      </c>
      <c r="H51" s="66">
        <f t="shared" si="23"/>
        <v>12244201.894530687</v>
      </c>
      <c r="I51" s="66">
        <f t="shared" si="23"/>
        <v>15389818.422411153</v>
      </c>
      <c r="J51" s="66">
        <f t="shared" ref="J51" si="25">J19+J23+J31+J35+J42+J47</f>
        <v>14755136.268848164</v>
      </c>
    </row>
    <row r="52" spans="2:10" x14ac:dyDescent="0.2">
      <c r="B52" s="28" t="s">
        <v>34</v>
      </c>
      <c r="C52" s="67">
        <f t="shared" ref="C52:I52" si="26">C19+C23+C31+C35+C42</f>
        <v>437445.35972634476</v>
      </c>
      <c r="D52" s="67">
        <f t="shared" si="26"/>
        <v>39978.499930003294</v>
      </c>
      <c r="E52" s="67">
        <f t="shared" si="26"/>
        <v>57154.826039999993</v>
      </c>
      <c r="F52" s="67">
        <f t="shared" ref="F52" si="27">F19+F23+F31+F35+F42</f>
        <v>66222.819259999989</v>
      </c>
      <c r="G52" s="66">
        <f t="shared" si="26"/>
        <v>141459088.97048143</v>
      </c>
      <c r="H52" s="66">
        <f t="shared" si="26"/>
        <v>11720111.554530688</v>
      </c>
      <c r="I52" s="66">
        <f t="shared" si="26"/>
        <v>14823350.662411153</v>
      </c>
      <c r="J52" s="66">
        <f t="shared" ref="J52" si="28">J19+J23+J31+J35+J42</f>
        <v>14172532.395541808</v>
      </c>
    </row>
    <row r="53" spans="2:10" x14ac:dyDescent="0.2">
      <c r="B53" s="88" t="s">
        <v>33</v>
      </c>
      <c r="C53" s="88"/>
      <c r="D53" s="88"/>
      <c r="E53" s="88"/>
      <c r="F53" s="88"/>
      <c r="G53" s="88"/>
      <c r="H53" s="88"/>
      <c r="I53" s="88"/>
      <c r="J53" s="88"/>
    </row>
    <row r="54" spans="2:10" ht="12.75" customHeight="1" x14ac:dyDescent="0.2">
      <c r="B54" s="79"/>
      <c r="C54" s="79" t="s">
        <v>32</v>
      </c>
      <c r="D54" s="79"/>
      <c r="E54" s="79"/>
      <c r="F54" s="79"/>
      <c r="G54" s="79" t="s">
        <v>31</v>
      </c>
      <c r="H54" s="79"/>
      <c r="I54" s="79"/>
      <c r="J54" s="79"/>
    </row>
    <row r="55" spans="2:10" ht="12.75" customHeight="1" x14ac:dyDescent="0.2">
      <c r="B55" s="79"/>
      <c r="C55" s="80" t="s">
        <v>82</v>
      </c>
      <c r="D55" s="81" t="s">
        <v>85</v>
      </c>
      <c r="E55" s="65">
        <v>2021</v>
      </c>
      <c r="F55" s="65">
        <v>2021</v>
      </c>
      <c r="G55" s="80" t="s">
        <v>82</v>
      </c>
      <c r="H55" s="81" t="s">
        <v>85</v>
      </c>
      <c r="I55" s="65">
        <v>2021</v>
      </c>
      <c r="J55" s="65">
        <v>2021</v>
      </c>
    </row>
    <row r="56" spans="2:10" x14ac:dyDescent="0.2">
      <c r="B56" s="79"/>
      <c r="C56" s="80"/>
      <c r="D56" s="81"/>
      <c r="E56" s="65" t="s">
        <v>84</v>
      </c>
      <c r="F56" s="65" t="s">
        <v>86</v>
      </c>
      <c r="G56" s="80"/>
      <c r="H56" s="81"/>
      <c r="I56" s="65" t="s">
        <v>84</v>
      </c>
      <c r="J56" s="65" t="s">
        <v>86</v>
      </c>
    </row>
    <row r="57" spans="2:10" x14ac:dyDescent="0.2">
      <c r="B57" s="79"/>
      <c r="C57" s="65">
        <v>1</v>
      </c>
      <c r="D57" s="65">
        <v>2</v>
      </c>
      <c r="E57" s="65">
        <v>3</v>
      </c>
      <c r="F57" s="65">
        <v>4</v>
      </c>
      <c r="G57" s="65">
        <v>1</v>
      </c>
      <c r="H57" s="65">
        <v>2</v>
      </c>
      <c r="I57" s="65">
        <v>3</v>
      </c>
      <c r="J57" s="65">
        <v>4</v>
      </c>
    </row>
    <row r="58" spans="2:10" x14ac:dyDescent="0.2">
      <c r="B58" s="14" t="s">
        <v>30</v>
      </c>
      <c r="C58" s="13"/>
      <c r="D58" s="13"/>
      <c r="E58" s="13"/>
      <c r="F58" s="13"/>
      <c r="G58" s="13"/>
      <c r="H58" s="13"/>
      <c r="I58" s="13"/>
      <c r="J58" s="13"/>
    </row>
    <row r="59" spans="2:10" x14ac:dyDescent="0.2">
      <c r="B59" s="26" t="s">
        <v>29</v>
      </c>
      <c r="C59" s="9">
        <f t="shared" ref="C59:J59" si="29">C60+C61</f>
        <v>258033.69738590001</v>
      </c>
      <c r="D59" s="9">
        <f t="shared" si="29"/>
        <v>22801.505731600002</v>
      </c>
      <c r="E59" s="9">
        <f t="shared" si="29"/>
        <v>39989.486161200002</v>
      </c>
      <c r="F59" s="9">
        <f t="shared" si="29"/>
        <v>44750.8764983</v>
      </c>
      <c r="G59" s="53">
        <f t="shared" si="29"/>
        <v>9201212.4525699802</v>
      </c>
      <c r="H59" s="53">
        <f t="shared" si="29"/>
        <v>798326.95112283959</v>
      </c>
      <c r="I59" s="53">
        <f t="shared" si="29"/>
        <v>1178881.6216085996</v>
      </c>
      <c r="J59" s="53">
        <f t="shared" si="29"/>
        <v>1344958.6065469398</v>
      </c>
    </row>
    <row r="60" spans="2:10" x14ac:dyDescent="0.2">
      <c r="B60" s="19" t="s">
        <v>28</v>
      </c>
      <c r="C60" s="61">
        <v>25220.710030000002</v>
      </c>
      <c r="D60" s="61">
        <v>2103.09195</v>
      </c>
      <c r="E60" s="61">
        <v>3358.4965699999998</v>
      </c>
      <c r="F60" s="61">
        <v>3761.36627</v>
      </c>
      <c r="G60" s="62">
        <v>1871390.1832876103</v>
      </c>
      <c r="H60" s="62">
        <v>158841.11672714629</v>
      </c>
      <c r="I60" s="62">
        <v>218049.35496213811</v>
      </c>
      <c r="J60" s="62">
        <v>243704.33126968541</v>
      </c>
    </row>
    <row r="61" spans="2:10" x14ac:dyDescent="0.2">
      <c r="B61" s="19" t="s">
        <v>27</v>
      </c>
      <c r="C61" s="61">
        <v>232812.98735590003</v>
      </c>
      <c r="D61" s="61">
        <v>20698.4137816</v>
      </c>
      <c r="E61" s="61">
        <v>36630.989591199999</v>
      </c>
      <c r="F61" s="61">
        <v>40989.510228300001</v>
      </c>
      <c r="G61" s="62">
        <v>7329822.2692823708</v>
      </c>
      <c r="H61" s="62">
        <v>639485.83439569327</v>
      </c>
      <c r="I61" s="62">
        <v>960832.26664646133</v>
      </c>
      <c r="J61" s="62">
        <v>1101254.2752772544</v>
      </c>
    </row>
    <row r="62" spans="2:10" ht="27.75" customHeight="1" x14ac:dyDescent="0.2">
      <c r="B62" s="78" t="s">
        <v>26</v>
      </c>
      <c r="C62" s="90">
        <f t="shared" ref="C62:J62" si="30">C63+C64</f>
        <v>32493.631269999998</v>
      </c>
      <c r="D62" s="90">
        <f t="shared" si="30"/>
        <v>2977.7807499999999</v>
      </c>
      <c r="E62" s="90">
        <f t="shared" si="30"/>
        <v>3187.17679</v>
      </c>
      <c r="F62" s="90">
        <f t="shared" si="30"/>
        <v>3233.7054600000001</v>
      </c>
      <c r="G62" s="91">
        <f t="shared" si="30"/>
        <v>41581497.420350105</v>
      </c>
      <c r="H62" s="91">
        <f t="shared" si="30"/>
        <v>3407315.2172064399</v>
      </c>
      <c r="I62" s="91">
        <f t="shared" si="30"/>
        <v>4003451.5511881667</v>
      </c>
      <c r="J62" s="91">
        <f t="shared" si="30"/>
        <v>3960871.6011339119</v>
      </c>
    </row>
    <row r="63" spans="2:10" x14ac:dyDescent="0.2">
      <c r="B63" s="8" t="s">
        <v>25</v>
      </c>
      <c r="C63" s="27">
        <v>6886.1506299999992</v>
      </c>
      <c r="D63" s="27">
        <v>619.27486999999996</v>
      </c>
      <c r="E63" s="27">
        <v>598.49194999999997</v>
      </c>
      <c r="F63" s="27">
        <v>631.50597000000005</v>
      </c>
      <c r="G63" s="56">
        <v>20601554.264199428</v>
      </c>
      <c r="H63" s="56">
        <v>1646090.2389137901</v>
      </c>
      <c r="I63" s="56">
        <v>1795714.1941426145</v>
      </c>
      <c r="J63" s="56">
        <v>1723310.9372454502</v>
      </c>
    </row>
    <row r="64" spans="2:10" x14ac:dyDescent="0.2">
      <c r="B64" s="8" t="s">
        <v>24</v>
      </c>
      <c r="C64" s="27">
        <v>25607.480639999998</v>
      </c>
      <c r="D64" s="27">
        <v>2358.5058800000002</v>
      </c>
      <c r="E64" s="27">
        <v>2588.6848399999999</v>
      </c>
      <c r="F64" s="27">
        <v>2602.19949</v>
      </c>
      <c r="G64" s="56">
        <v>20979943.156150673</v>
      </c>
      <c r="H64" s="56">
        <v>1761224.9782926501</v>
      </c>
      <c r="I64" s="56">
        <v>2207737.3570455522</v>
      </c>
      <c r="J64" s="56">
        <v>2237560.6638884619</v>
      </c>
    </row>
    <row r="65" spans="2:10" x14ac:dyDescent="0.2">
      <c r="B65" s="14" t="s">
        <v>23</v>
      </c>
      <c r="C65" s="25"/>
      <c r="D65" s="25"/>
      <c r="E65" s="24"/>
      <c r="F65" s="24"/>
      <c r="G65" s="49"/>
      <c r="H65" s="49"/>
      <c r="I65" s="50"/>
      <c r="J65" s="50"/>
    </row>
    <row r="66" spans="2:10" x14ac:dyDescent="0.2">
      <c r="B66" s="23" t="s">
        <v>22</v>
      </c>
      <c r="C66" s="9">
        <f t="shared" ref="C66:J66" si="31">C67+C68+C69</f>
        <v>60905.807360000006</v>
      </c>
      <c r="D66" s="9">
        <f>D67+D68+D69</f>
        <v>5660.7109599999994</v>
      </c>
      <c r="E66" s="9">
        <f t="shared" si="31"/>
        <v>5545.3602600000004</v>
      </c>
      <c r="F66" s="9">
        <f t="shared" si="31"/>
        <v>6037.78298</v>
      </c>
      <c r="G66" s="53">
        <f t="shared" si="31"/>
        <v>2889825.5530695752</v>
      </c>
      <c r="H66" s="53">
        <f t="shared" si="31"/>
        <v>268881.02784793288</v>
      </c>
      <c r="I66" s="53">
        <f t="shared" si="31"/>
        <v>257964.01370613198</v>
      </c>
      <c r="J66" s="53">
        <f t="shared" si="31"/>
        <v>289912.53557199502</v>
      </c>
    </row>
    <row r="67" spans="2:10" x14ac:dyDescent="0.2">
      <c r="B67" s="19" t="s">
        <v>21</v>
      </c>
      <c r="C67" s="18">
        <v>51.414339999999996</v>
      </c>
      <c r="D67" s="7">
        <v>4.8468499999999999</v>
      </c>
      <c r="E67" s="7">
        <v>4.9837300000000004</v>
      </c>
      <c r="F67" s="7">
        <v>5.6431100000000001</v>
      </c>
      <c r="G67" s="48">
        <v>2560.0336970630001</v>
      </c>
      <c r="H67" s="55">
        <v>240.43168849</v>
      </c>
      <c r="I67" s="55">
        <v>249.44055507498999</v>
      </c>
      <c r="J67" s="55">
        <v>285.85886367300003</v>
      </c>
    </row>
    <row r="68" spans="2:10" x14ac:dyDescent="0.2">
      <c r="B68" s="19" t="s">
        <v>20</v>
      </c>
      <c r="C68" s="32">
        <v>60602.228000000003</v>
      </c>
      <c r="D68" s="7">
        <v>5630.8275899999999</v>
      </c>
      <c r="E68" s="7">
        <v>5512.8962600000004</v>
      </c>
      <c r="F68" s="7">
        <v>6002.4298699999999</v>
      </c>
      <c r="G68" s="51">
        <v>2878025.1246683844</v>
      </c>
      <c r="H68" s="55">
        <v>267747.35360272898</v>
      </c>
      <c r="I68" s="55">
        <v>256766.80662801498</v>
      </c>
      <c r="J68" s="55">
        <v>288605.07670832204</v>
      </c>
    </row>
    <row r="69" spans="2:10" x14ac:dyDescent="0.2">
      <c r="B69" s="19" t="s">
        <v>19</v>
      </c>
      <c r="C69" s="32">
        <v>252.16502</v>
      </c>
      <c r="D69" s="7">
        <v>25.036519999999999</v>
      </c>
      <c r="E69" s="7">
        <v>27.480270000000001</v>
      </c>
      <c r="F69" s="7">
        <v>29.71</v>
      </c>
      <c r="G69" s="51">
        <v>9240.3947041277497</v>
      </c>
      <c r="H69" s="55">
        <v>893.24255671392496</v>
      </c>
      <c r="I69" s="55">
        <v>947.76652304201389</v>
      </c>
      <c r="J69" s="55">
        <v>1021.6</v>
      </c>
    </row>
    <row r="70" spans="2:10" x14ac:dyDescent="0.2">
      <c r="B70" s="23" t="s">
        <v>18</v>
      </c>
      <c r="C70" s="9">
        <f t="shared" ref="C70:I70" si="32">C71+C72</f>
        <v>394.77298999999994</v>
      </c>
      <c r="D70" s="9">
        <f t="shared" si="32"/>
        <v>34.108179999999997</v>
      </c>
      <c r="E70" s="9">
        <f t="shared" si="32"/>
        <v>5.3689999999999998</v>
      </c>
      <c r="F70" s="9">
        <f t="shared" si="32"/>
        <v>4.7895099999999999</v>
      </c>
      <c r="G70" s="20">
        <f t="shared" si="32"/>
        <v>1532.8488770599999</v>
      </c>
      <c r="H70" s="20">
        <f t="shared" si="32"/>
        <v>133.72738206</v>
      </c>
      <c r="I70" s="20">
        <f t="shared" si="32"/>
        <v>46.227586716000005</v>
      </c>
      <c r="J70" s="20">
        <f>J71+J72</f>
        <v>45.247156106999995</v>
      </c>
    </row>
    <row r="71" spans="2:10" s="22" customFormat="1" x14ac:dyDescent="0.2">
      <c r="B71" s="19" t="s">
        <v>17</v>
      </c>
      <c r="C71" s="27">
        <v>353.50196999999997</v>
      </c>
      <c r="D71" s="59">
        <v>29.24034</v>
      </c>
      <c r="E71" s="29">
        <v>5.0814399999999997</v>
      </c>
      <c r="F71" s="29">
        <v>4.4395100000000003</v>
      </c>
      <c r="G71" s="52">
        <v>1484.2663902249999</v>
      </c>
      <c r="H71" s="63">
        <v>128.62271561</v>
      </c>
      <c r="I71" s="57">
        <v>40.273635736000003</v>
      </c>
      <c r="J71" s="57">
        <v>39.157156106999999</v>
      </c>
    </row>
    <row r="72" spans="2:10" x14ac:dyDescent="0.2">
      <c r="B72" s="19" t="s">
        <v>16</v>
      </c>
      <c r="C72" s="27">
        <v>41.271019999999993</v>
      </c>
      <c r="D72" s="27">
        <v>4.8678400000000002</v>
      </c>
      <c r="E72" s="7">
        <v>0.28755999999999998</v>
      </c>
      <c r="F72" s="7">
        <v>0.35</v>
      </c>
      <c r="G72" s="52">
        <v>48.582486834999997</v>
      </c>
      <c r="H72" s="52">
        <v>5.1046664499999999</v>
      </c>
      <c r="I72" s="55">
        <v>5.9539509800000001</v>
      </c>
      <c r="J72" s="55">
        <v>6.09</v>
      </c>
    </row>
    <row r="73" spans="2:10" x14ac:dyDescent="0.2">
      <c r="B73" s="21" t="s">
        <v>15</v>
      </c>
      <c r="C73" s="4">
        <f t="shared" ref="C73:F73" si="33">C74</f>
        <v>9460.4323600000007</v>
      </c>
      <c r="D73" s="4">
        <f t="shared" si="33"/>
        <v>720.69299999999998</v>
      </c>
      <c r="E73" s="4">
        <f t="shared" si="33"/>
        <v>888.88</v>
      </c>
      <c r="F73" s="4">
        <f t="shared" si="33"/>
        <v>946.33</v>
      </c>
      <c r="G73" s="20">
        <f t="shared" ref="G73:J73" si="34">G74</f>
        <v>225420.34259479999</v>
      </c>
      <c r="H73" s="20">
        <f t="shared" si="34"/>
        <v>18354.482415400002</v>
      </c>
      <c r="I73" s="20">
        <f t="shared" si="34"/>
        <v>22793.309999999998</v>
      </c>
      <c r="J73" s="20">
        <f t="shared" si="34"/>
        <v>24799.219999999994</v>
      </c>
    </row>
    <row r="74" spans="2:10" s="16" customFormat="1" x14ac:dyDescent="0.2">
      <c r="B74" s="19" t="s">
        <v>14</v>
      </c>
      <c r="C74" s="18">
        <v>9460.4323600000007</v>
      </c>
      <c r="D74" s="18">
        <v>720.69299999999998</v>
      </c>
      <c r="E74" s="18">
        <v>888.88</v>
      </c>
      <c r="F74" s="18">
        <v>946.33</v>
      </c>
      <c r="G74" s="17">
        <v>225420.34259479999</v>
      </c>
      <c r="H74" s="17">
        <v>18354.482415400002</v>
      </c>
      <c r="I74" s="17">
        <v>22793.309999999998</v>
      </c>
      <c r="J74" s="17">
        <v>24799.219999999994</v>
      </c>
    </row>
    <row r="75" spans="2:10" x14ac:dyDescent="0.2">
      <c r="B75" s="82" t="s">
        <v>13</v>
      </c>
      <c r="C75" s="83"/>
      <c r="D75" s="83"/>
      <c r="E75" s="83"/>
      <c r="F75" s="83"/>
      <c r="G75" s="15"/>
      <c r="H75" s="12"/>
      <c r="I75" s="15"/>
      <c r="J75" s="15"/>
    </row>
    <row r="76" spans="2:10" ht="13.5" customHeight="1" x14ac:dyDescent="0.2">
      <c r="B76" s="79"/>
      <c r="C76" s="80" t="s">
        <v>83</v>
      </c>
      <c r="D76" s="81" t="s">
        <v>85</v>
      </c>
      <c r="E76" s="65">
        <v>2021</v>
      </c>
      <c r="F76" s="65">
        <v>2021</v>
      </c>
      <c r="G76" s="54"/>
      <c r="H76" s="54"/>
      <c r="I76" s="12"/>
      <c r="J76" s="12"/>
    </row>
    <row r="77" spans="2:10" ht="14.25" customHeight="1" x14ac:dyDescent="0.2">
      <c r="B77" s="79"/>
      <c r="C77" s="80"/>
      <c r="D77" s="81"/>
      <c r="E77" s="65" t="s">
        <v>84</v>
      </c>
      <c r="F77" s="65" t="s">
        <v>86</v>
      </c>
      <c r="G77" s="12"/>
      <c r="H77" s="12"/>
      <c r="I77" s="12"/>
      <c r="J77" s="12"/>
    </row>
    <row r="78" spans="2:10" ht="12.75" customHeight="1" x14ac:dyDescent="0.2">
      <c r="B78" s="79"/>
      <c r="C78" s="60">
        <v>1</v>
      </c>
      <c r="D78" s="65">
        <v>2</v>
      </c>
      <c r="E78" s="65">
        <v>3</v>
      </c>
      <c r="F78" s="65">
        <v>4</v>
      </c>
      <c r="H78" s="1"/>
      <c r="I78" s="12"/>
      <c r="J78" s="12"/>
    </row>
    <row r="79" spans="2:10" x14ac:dyDescent="0.2">
      <c r="B79" s="14" t="s">
        <v>12</v>
      </c>
      <c r="C79" s="13"/>
      <c r="D79" s="13"/>
      <c r="E79" s="13"/>
      <c r="F79" s="13"/>
      <c r="H79" s="1"/>
      <c r="I79" s="12"/>
      <c r="J79" s="12"/>
    </row>
    <row r="80" spans="2:10" x14ac:dyDescent="0.2">
      <c r="B80" s="5" t="s">
        <v>11</v>
      </c>
      <c r="C80" s="9">
        <f>C81+C82</f>
        <v>9602.5088299999989</v>
      </c>
      <c r="D80" s="9">
        <f t="shared" ref="D80:F80" si="35">D81+D82</f>
        <v>9335.8490600000005</v>
      </c>
      <c r="E80" s="9">
        <f t="shared" si="35"/>
        <v>9853.2793999999994</v>
      </c>
      <c r="F80" s="9">
        <f t="shared" si="35"/>
        <v>10004.06531</v>
      </c>
      <c r="H80" s="1"/>
      <c r="I80" s="12"/>
      <c r="J80" s="12"/>
    </row>
    <row r="81" spans="1:21" x14ac:dyDescent="0.2">
      <c r="B81" s="8" t="s">
        <v>10</v>
      </c>
      <c r="C81" s="40">
        <v>620.49086999999997</v>
      </c>
      <c r="D81" s="40">
        <v>594.19834000000003</v>
      </c>
      <c r="E81" s="7">
        <v>650.25075000000004</v>
      </c>
      <c r="F81" s="7">
        <v>663.60807999999997</v>
      </c>
      <c r="H81" s="1"/>
      <c r="I81" s="12"/>
      <c r="J81" s="12"/>
    </row>
    <row r="82" spans="1:21" x14ac:dyDescent="0.2">
      <c r="B82" s="8" t="s">
        <v>9</v>
      </c>
      <c r="C82" s="40">
        <v>8982.0179599999992</v>
      </c>
      <c r="D82" s="40">
        <v>8741.6507199999996</v>
      </c>
      <c r="E82" s="7">
        <v>9203.0286500000002</v>
      </c>
      <c r="F82" s="7">
        <v>9340.45723</v>
      </c>
      <c r="H82" s="1"/>
      <c r="I82" s="12"/>
      <c r="J82" s="12"/>
    </row>
    <row r="83" spans="1:21" x14ac:dyDescent="0.2">
      <c r="B83" s="11" t="s">
        <v>8</v>
      </c>
      <c r="C83" s="9">
        <f>C84+C85</f>
        <v>21952.603589999999</v>
      </c>
      <c r="D83" s="9">
        <f t="shared" ref="D83:F83" si="36">D84+D85</f>
        <v>20143.541710000001</v>
      </c>
      <c r="E83" s="9">
        <f t="shared" si="36"/>
        <v>22461.773141972095</v>
      </c>
      <c r="F83" s="9">
        <f t="shared" si="36"/>
        <v>25307.707617399999</v>
      </c>
      <c r="H83" s="1"/>
      <c r="I83" s="12"/>
      <c r="J83" s="12"/>
    </row>
    <row r="84" spans="1:21" x14ac:dyDescent="0.2">
      <c r="B84" s="10" t="s">
        <v>7</v>
      </c>
      <c r="C84" s="40">
        <v>20052.095170000001</v>
      </c>
      <c r="D84" s="40">
        <v>18578.625400000001</v>
      </c>
      <c r="E84" s="40">
        <v>20203.096421972095</v>
      </c>
      <c r="F84" s="40">
        <v>22886.698737399998</v>
      </c>
      <c r="H84" s="1"/>
      <c r="I84" s="12"/>
      <c r="J84" s="12"/>
    </row>
    <row r="85" spans="1:21" x14ac:dyDescent="0.2">
      <c r="B85" s="10" t="s">
        <v>6</v>
      </c>
      <c r="C85" s="40">
        <v>1900.5084199999999</v>
      </c>
      <c r="D85" s="40">
        <v>1564.9163100000001</v>
      </c>
      <c r="E85" s="40">
        <v>2258.6767199999999</v>
      </c>
      <c r="F85" s="40">
        <v>2421.0088799999999</v>
      </c>
      <c r="H85" s="1"/>
      <c r="I85" s="12"/>
      <c r="J85" s="12"/>
    </row>
    <row r="86" spans="1:21" x14ac:dyDescent="0.2">
      <c r="B86" s="5" t="s">
        <v>5</v>
      </c>
      <c r="C86" s="9">
        <f>C87+C88</f>
        <v>2.3858799999999998</v>
      </c>
      <c r="D86" s="9">
        <f t="shared" ref="D86" si="37">D87+D88</f>
        <v>2.3428499999999999</v>
      </c>
      <c r="E86" s="9">
        <f>E87+E88</f>
        <v>2.4098199999999999</v>
      </c>
      <c r="F86" s="9">
        <f>F87+F88</f>
        <v>2.4147100000000004</v>
      </c>
      <c r="H86" s="1"/>
      <c r="I86" s="12"/>
      <c r="J86" s="12"/>
    </row>
    <row r="87" spans="1:21" x14ac:dyDescent="0.2">
      <c r="B87" s="8" t="s">
        <v>4</v>
      </c>
      <c r="C87" s="58">
        <v>2.1357499999999998</v>
      </c>
      <c r="D87" s="59">
        <v>2.0988099999999998</v>
      </c>
      <c r="E87" s="7">
        <v>2.1314500000000001</v>
      </c>
      <c r="F87" s="7">
        <v>2.1299700000000001</v>
      </c>
      <c r="H87" s="1"/>
      <c r="I87" s="12"/>
      <c r="J87" s="12"/>
    </row>
    <row r="88" spans="1:21" x14ac:dyDescent="0.2">
      <c r="B88" s="8" t="s">
        <v>3</v>
      </c>
      <c r="C88" s="7">
        <v>0.25013000000000002</v>
      </c>
      <c r="D88" s="7">
        <v>0.24403999999999998</v>
      </c>
      <c r="E88" s="7">
        <v>0.27837000000000001</v>
      </c>
      <c r="F88" s="7">
        <v>0.28473999999999999</v>
      </c>
      <c r="H88" s="1"/>
      <c r="I88" s="12"/>
      <c r="J88" s="12"/>
    </row>
    <row r="89" spans="1:21" x14ac:dyDescent="0.2">
      <c r="B89" s="6" t="s">
        <v>2</v>
      </c>
      <c r="C89" s="39">
        <v>4.0446299999999997</v>
      </c>
      <c r="D89" s="39">
        <v>3.4911599999999998</v>
      </c>
      <c r="E89" s="39">
        <v>5.1302399999999997</v>
      </c>
      <c r="F89" s="39">
        <v>5.3440599999999998</v>
      </c>
      <c r="H89" s="1"/>
      <c r="I89" s="12"/>
      <c r="J89" s="12"/>
    </row>
    <row r="90" spans="1:21" x14ac:dyDescent="0.2">
      <c r="B90" s="5" t="s">
        <v>1</v>
      </c>
      <c r="C90" s="39">
        <v>47.200769999999999</v>
      </c>
      <c r="D90" s="39">
        <v>45.813330000000001</v>
      </c>
      <c r="E90" s="64">
        <v>49.767159999999997</v>
      </c>
      <c r="F90" s="64">
        <v>51.550249999999998</v>
      </c>
      <c r="H90" s="1"/>
      <c r="I90" s="12"/>
      <c r="J90" s="12"/>
    </row>
    <row r="91" spans="1:21" x14ac:dyDescent="0.2">
      <c r="B91" s="6" t="s">
        <v>0</v>
      </c>
      <c r="C91" s="39">
        <v>35.698900000000002</v>
      </c>
      <c r="D91" s="39">
        <v>26.05</v>
      </c>
      <c r="E91" s="64">
        <v>52.84843</v>
      </c>
      <c r="F91" s="64">
        <v>45.588500000000003</v>
      </c>
      <c r="H91" s="1"/>
      <c r="I91" s="12"/>
      <c r="J91" s="12"/>
    </row>
    <row r="92" spans="1:21" x14ac:dyDescent="0.2">
      <c r="B92" s="6" t="s">
        <v>73</v>
      </c>
      <c r="C92" s="39">
        <v>925.21681999999998</v>
      </c>
      <c r="D92" s="39">
        <v>657.45</v>
      </c>
      <c r="E92" s="64">
        <v>1196.0824500000001</v>
      </c>
      <c r="F92" s="64">
        <v>1283.81315</v>
      </c>
      <c r="H92" s="1"/>
      <c r="I92" s="12"/>
      <c r="J92" s="12"/>
    </row>
    <row r="93" spans="1:21" s="37" customFormat="1" ht="44.25" customHeight="1" x14ac:dyDescent="0.2">
      <c r="A93" s="3"/>
      <c r="B93" s="84" t="s">
        <v>88</v>
      </c>
      <c r="C93" s="84"/>
      <c r="D93" s="84"/>
      <c r="E93" s="84"/>
      <c r="F93" s="84"/>
      <c r="G93" s="1"/>
      <c r="H93" s="1"/>
      <c r="I93" s="12"/>
      <c r="J93" s="12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</row>
    <row r="94" spans="1:21" s="36" customFormat="1" ht="103.5" customHeight="1" x14ac:dyDescent="0.2">
      <c r="A94" s="1"/>
      <c r="B94" s="85" t="s">
        <v>81</v>
      </c>
      <c r="C94" s="85"/>
      <c r="D94" s="85"/>
      <c r="E94" s="85"/>
      <c r="F94" s="85"/>
      <c r="G94" s="12"/>
      <c r="H94" s="12"/>
      <c r="I94" s="12"/>
      <c r="J94" s="12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1:21" ht="12.75" customHeight="1" x14ac:dyDescent="0.2">
      <c r="B95" s="1"/>
      <c r="D95" s="1"/>
      <c r="H95" s="12"/>
      <c r="I95" s="12"/>
      <c r="J95" s="12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1:21" x14ac:dyDescent="0.2">
      <c r="D96" s="1"/>
      <c r="H96" s="12"/>
      <c r="I96" s="12"/>
      <c r="J96" s="12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  <row r="314" spans="4:8" x14ac:dyDescent="0.2">
      <c r="D314" s="1"/>
      <c r="H314" s="12"/>
    </row>
  </sheetData>
  <mergeCells count="23">
    <mergeCell ref="B75:F75"/>
    <mergeCell ref="B93:F93"/>
    <mergeCell ref="B94:F94"/>
    <mergeCell ref="B3:J3"/>
    <mergeCell ref="B1:J2"/>
    <mergeCell ref="B53:J53"/>
    <mergeCell ref="B54:B57"/>
    <mergeCell ref="C55:C56"/>
    <mergeCell ref="D55:D56"/>
    <mergeCell ref="B76:B78"/>
    <mergeCell ref="C76:C77"/>
    <mergeCell ref="D76:D77"/>
    <mergeCell ref="C54:F54"/>
    <mergeCell ref="G55:G56"/>
    <mergeCell ref="H55:H56"/>
    <mergeCell ref="H5:H6"/>
    <mergeCell ref="G54:J54"/>
    <mergeCell ref="B4:B7"/>
    <mergeCell ref="C5:C6"/>
    <mergeCell ref="D5:D6"/>
    <mergeCell ref="G5:G6"/>
    <mergeCell ref="G4:J4"/>
    <mergeCell ref="C4:F4"/>
  </mergeCells>
  <phoneticPr fontId="58" type="noConversion"/>
  <pageMargins left="3.937007874015748E-2" right="7.874015748031496E-2" top="0.19685039370078741" bottom="0.23622047244094491" header="7.874015748031496E-2" footer="7.874015748031496E-2"/>
  <pageSetup scale="90" orientation="landscape" r:id="rId1"/>
  <ignoredErrors>
    <ignoredError sqref="F23:H23 C23:D23 E23 I23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2021-12-01T08:53:58Z</cp:lastPrinted>
  <dcterms:created xsi:type="dcterms:W3CDTF">2020-10-21T07:14:05Z</dcterms:created>
  <dcterms:modified xsi:type="dcterms:W3CDTF">2021-12-10T12:39:36Z</dcterms:modified>
</cp:coreProperties>
</file>